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actif + passif  €" sheetId="1" r:id="rId1"/>
  </sheets>
  <definedNames>
    <definedName name="_Regression_Int" localSheetId="0" hidden="1">1</definedName>
    <definedName name="_xlnm.Print_Area" localSheetId="0">'actif + passif  €'!$B$2:$G$49</definedName>
    <definedName name="Zone_impres_MI" localSheetId="0">'actif + passif  €'!#REF!</definedName>
  </definedNames>
  <calcPr fullCalcOnLoad="1"/>
</workbook>
</file>

<file path=xl/sharedStrings.xml><?xml version="1.0" encoding="utf-8"?>
<sst xmlns="http://schemas.openxmlformats.org/spreadsheetml/2006/main" count="48" uniqueCount="43">
  <si>
    <t>ACTIF</t>
  </si>
  <si>
    <t>Actifs non courants</t>
  </si>
  <si>
    <t xml:space="preserve"> TOTAL ACTIFS NON COURANTS</t>
  </si>
  <si>
    <t>Actifs courants</t>
  </si>
  <si>
    <t xml:space="preserve"> TOTAL ACTIFS  COURANTS</t>
  </si>
  <si>
    <t xml:space="preserve"> TOTAL DES ACTIFS  </t>
  </si>
  <si>
    <t>Passifs non courants</t>
  </si>
  <si>
    <t xml:space="preserve"> TOTAL PASSIFS NON COURANTS</t>
  </si>
  <si>
    <t>Passifs courants</t>
  </si>
  <si>
    <t xml:space="preserve"> TOTAL DES CAPITAUX PROPRES ET PASSIFS   </t>
  </si>
  <si>
    <t>PASSIF</t>
  </si>
  <si>
    <t>CAPITAUX PROPRES</t>
  </si>
  <si>
    <t xml:space="preserve"> TOTAL PASSIFS  COURANTS</t>
  </si>
  <si>
    <t>Capitaux propres part du groupe</t>
  </si>
  <si>
    <t xml:space="preserve"> Provisions non courantes</t>
  </si>
  <si>
    <t xml:space="preserve"> Impôts différés</t>
  </si>
  <si>
    <t xml:space="preserve"> Titres mis en équivalence</t>
  </si>
  <si>
    <t xml:space="preserve"> Actifs financiers</t>
  </si>
  <si>
    <t xml:space="preserve"> Stocks</t>
  </si>
  <si>
    <t xml:space="preserve"> SCHAEFFER - DUFOUR</t>
  </si>
  <si>
    <t xml:space="preserve"> Bilan consolidé </t>
  </si>
  <si>
    <t>note</t>
  </si>
  <si>
    <t xml:space="preserve"> Autres actifs financiers</t>
  </si>
  <si>
    <t xml:space="preserve"> Trésorerie et équivalents de trésorerie</t>
  </si>
  <si>
    <t xml:space="preserve"> Actifs destinés à être cédés</t>
  </si>
  <si>
    <t xml:space="preserve"> Dettes financières</t>
  </si>
  <si>
    <t xml:space="preserve"> Créances d'exploitation</t>
  </si>
  <si>
    <t xml:space="preserve"> Immobilisations (in)corporelles</t>
  </si>
  <si>
    <t xml:space="preserve"> ETATS FINANCIERS CONSOLIDES</t>
  </si>
  <si>
    <t xml:space="preserve"> Capital social</t>
  </si>
  <si>
    <t xml:space="preserve"> Réserves</t>
  </si>
  <si>
    <t xml:space="preserve"> Ecarts de conversion</t>
  </si>
  <si>
    <t xml:space="preserve"> Réserves consolidées</t>
  </si>
  <si>
    <t xml:space="preserve"> Résultat (part du Groupe)</t>
  </si>
  <si>
    <t xml:space="preserve"> Intérêts minoritaires</t>
  </si>
  <si>
    <t xml:space="preserve"> Dettes d'exploitation</t>
  </si>
  <si>
    <t xml:space="preserve"> Dettes d'impôts</t>
  </si>
  <si>
    <t xml:space="preserve"> Autres créditeurs</t>
  </si>
  <si>
    <t xml:space="preserve"> Passifs destinés à être cédés</t>
  </si>
  <si>
    <t>( en milliers d'euros au 31 décembre)</t>
  </si>
  <si>
    <t xml:space="preserve"> Créances sur cessions immos</t>
  </si>
  <si>
    <t xml:space="preserve">publié </t>
  </si>
  <si>
    <t>corrigé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</si>
</sst>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#,##0_);\(#,##0\)"/>
    <numFmt numFmtId="174" formatCode="#,##0\ &quot;F&quot;_);\(#,##0\ &quot;F&quot;\)"/>
    <numFmt numFmtId="175" formatCode="#,##0\ &quot;F&quot;_);[Red]\(#,##0\ &quot;F&quot;\)"/>
    <numFmt numFmtId="176" formatCode="#,##0.00\ &quot;F&quot;_);\(#,##0.00\ &quot;F&quot;\)"/>
    <numFmt numFmtId="177" formatCode="#,##0.00\ &quot;F&quot;_);[Red]\(#,##0.00\ &quot;F&quot;\)"/>
    <numFmt numFmtId="178" formatCode="_ * #,##0_)\ &quot;F&quot;_ ;_ * \(#,##0\)\ &quot;F&quot;_ ;_ * &quot;-&quot;_)\ &quot;F&quot;_ ;_ @_ "/>
    <numFmt numFmtId="179" formatCode="_ * #,##0_)\ _F_ ;_ * \(#,##0\)\ _F_ ;_ * &quot;-&quot;_)\ _F_ ;_ @_ "/>
    <numFmt numFmtId="180" formatCode="_ * #,##0.00_)\ &quot;F&quot;_ ;_ * \(#,##0.00\)\ &quot;F&quot;_ ;_ * &quot;-&quot;??_)\ &quot;F&quot;_ ;_ @_ "/>
    <numFmt numFmtId="181" formatCode="_ * #,##0.00_)\ _F_ ;_ * \(#,##0.00\)\ _F_ ;_ * &quot;-&quot;??_)\ _F_ ;_ @_ "/>
    <numFmt numFmtId="182" formatCode="_-* #,##0.0\ _F_-;\-* #,##0.0\ _F_-;_-* &quot;-&quot;??\ _F_-;_-@_-"/>
    <numFmt numFmtId="183" formatCode="_-* #,##0\ _F_-;\-* #,##0\ _F_-;_-* &quot;-&quot;??\ _F_-;_-@_-"/>
    <numFmt numFmtId="184" formatCode="[$-40C]dddd\ d\ mmmm\ yyyy"/>
    <numFmt numFmtId="185" formatCode="dd/mm/yy;@"/>
  </numFmts>
  <fonts count="3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8"/>
      <name val="Arial"/>
      <family val="2"/>
    </font>
    <font>
      <b/>
      <sz val="11"/>
      <name val="Arial"/>
      <family val="2"/>
    </font>
    <font>
      <b/>
      <sz val="11"/>
      <name val="Courier"/>
      <family val="3"/>
    </font>
    <font>
      <i/>
      <sz val="8"/>
      <name val="Arial"/>
      <family val="2"/>
    </font>
    <font>
      <b/>
      <i/>
      <sz val="10"/>
      <name val="Times New Roman"/>
      <family val="1"/>
    </font>
    <font>
      <b/>
      <i/>
      <sz val="11"/>
      <name val="Arial"/>
      <family val="2"/>
    </font>
    <font>
      <i/>
      <sz val="10"/>
      <name val="Courier"/>
      <family val="3"/>
    </font>
    <font>
      <b/>
      <i/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5" borderId="1" applyNumberFormat="0" applyAlignment="0" applyProtection="0"/>
    <xf numFmtId="0" fontId="20" fillId="0" borderId="2" applyNumberFormat="0" applyFill="0" applyAlignment="0" applyProtection="0"/>
    <xf numFmtId="0" fontId="0" fillId="4" borderId="3" applyNumberFormat="0" applyFont="0" applyAlignment="0" applyProtection="0"/>
    <xf numFmtId="0" fontId="22" fillId="7" borderId="1" applyNumberFormat="0" applyAlignment="0" applyProtection="0"/>
    <xf numFmtId="0" fontId="23" fillId="16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15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17" borderId="9" applyNumberFormat="0" applyAlignment="0" applyProtection="0"/>
  </cellStyleXfs>
  <cellXfs count="80">
    <xf numFmtId="172" fontId="0" fillId="0" borderId="0" xfId="0" applyAlignment="1">
      <alignment/>
    </xf>
    <xf numFmtId="172" fontId="9" fillId="0" borderId="0" xfId="0" applyFont="1" applyAlignment="1">
      <alignment/>
    </xf>
    <xf numFmtId="172" fontId="13" fillId="0" borderId="0" xfId="0" applyFont="1" applyAlignment="1">
      <alignment horizontal="center"/>
    </xf>
    <xf numFmtId="172" fontId="11" fillId="15" borderId="0" xfId="0" applyFont="1" applyFill="1" applyBorder="1" applyAlignment="1">
      <alignment horizontal="center"/>
    </xf>
    <xf numFmtId="172" fontId="5" fillId="15" borderId="0" xfId="0" applyFont="1" applyFill="1" applyBorder="1" applyAlignment="1">
      <alignment/>
    </xf>
    <xf numFmtId="172" fontId="8" fillId="15" borderId="10" xfId="0" applyFont="1" applyFill="1" applyBorder="1" applyAlignment="1">
      <alignment horizontal="center"/>
    </xf>
    <xf numFmtId="172" fontId="10" fillId="15" borderId="11" xfId="0" applyFont="1" applyFill="1" applyBorder="1" applyAlignment="1">
      <alignment horizontal="left"/>
    </xf>
    <xf numFmtId="172" fontId="1" fillId="15" borderId="10" xfId="0" applyFont="1" applyFill="1" applyBorder="1" applyAlignment="1">
      <alignment/>
    </xf>
    <xf numFmtId="172" fontId="4" fillId="15" borderId="12" xfId="0" applyFont="1" applyFill="1" applyBorder="1" applyAlignment="1" applyProtection="1">
      <alignment horizontal="left"/>
      <protection/>
    </xf>
    <xf numFmtId="172" fontId="4" fillId="15" borderId="12" xfId="0" applyFont="1" applyFill="1" applyBorder="1" applyAlignment="1">
      <alignment/>
    </xf>
    <xf numFmtId="172" fontId="1" fillId="15" borderId="13" xfId="0" applyFont="1" applyFill="1" applyBorder="1" applyAlignment="1">
      <alignment/>
    </xf>
    <xf numFmtId="172" fontId="0" fillId="15" borderId="0" xfId="0" applyFill="1" applyAlignment="1">
      <alignment/>
    </xf>
    <xf numFmtId="172" fontId="13" fillId="15" borderId="0" xfId="0" applyFont="1" applyFill="1" applyAlignment="1">
      <alignment horizontal="center"/>
    </xf>
    <xf numFmtId="172" fontId="4" fillId="15" borderId="10" xfId="0" applyFont="1" applyFill="1" applyBorder="1" applyAlignment="1">
      <alignment/>
    </xf>
    <xf numFmtId="172" fontId="4" fillId="15" borderId="11" xfId="0" applyFont="1" applyFill="1" applyBorder="1" applyAlignment="1">
      <alignment/>
    </xf>
    <xf numFmtId="172" fontId="1" fillId="15" borderId="13" xfId="0" applyFont="1" applyFill="1" applyBorder="1" applyAlignment="1">
      <alignment/>
    </xf>
    <xf numFmtId="172" fontId="0" fillId="15" borderId="0" xfId="0" applyFill="1" applyAlignment="1">
      <alignment horizontal="center"/>
    </xf>
    <xf numFmtId="172" fontId="4" fillId="15" borderId="12" xfId="0" applyFont="1" applyFill="1" applyBorder="1" applyAlignment="1" applyProtection="1">
      <alignment horizontal="left"/>
      <protection/>
    </xf>
    <xf numFmtId="172" fontId="14" fillId="0" borderId="0" xfId="0" applyFont="1" applyAlignment="1">
      <alignment horizontal="left"/>
    </xf>
    <xf numFmtId="172" fontId="7" fillId="0" borderId="0" xfId="0" applyFont="1" applyAlignment="1">
      <alignment horizontal="left"/>
    </xf>
    <xf numFmtId="183" fontId="8" fillId="15" borderId="10" xfId="45" applyNumberFormat="1" applyFont="1" applyFill="1" applyBorder="1" applyAlignment="1">
      <alignment/>
    </xf>
    <xf numFmtId="183" fontId="16" fillId="15" borderId="11" xfId="45" applyNumberFormat="1" applyFont="1" applyFill="1" applyBorder="1" applyAlignment="1">
      <alignment/>
    </xf>
    <xf numFmtId="183" fontId="4" fillId="15" borderId="10" xfId="45" applyNumberFormat="1" applyFont="1" applyFill="1" applyBorder="1" applyAlignment="1">
      <alignment/>
    </xf>
    <xf numFmtId="183" fontId="4" fillId="15" borderId="12" xfId="45" applyNumberFormat="1" applyFont="1" applyFill="1" applyBorder="1" applyAlignment="1" applyProtection="1">
      <alignment/>
      <protection/>
    </xf>
    <xf numFmtId="183" fontId="4" fillId="15" borderId="12" xfId="45" applyNumberFormat="1" applyFont="1" applyFill="1" applyBorder="1" applyAlignment="1">
      <alignment/>
    </xf>
    <xf numFmtId="183" fontId="1" fillId="15" borderId="13" xfId="45" applyNumberFormat="1" applyFont="1" applyFill="1" applyBorder="1" applyAlignment="1">
      <alignment/>
    </xf>
    <xf numFmtId="183" fontId="1" fillId="15" borderId="10" xfId="45" applyNumberFormat="1" applyFont="1" applyFill="1" applyBorder="1" applyAlignment="1">
      <alignment/>
    </xf>
    <xf numFmtId="183" fontId="4" fillId="15" borderId="12" xfId="45" applyNumberFormat="1" applyFont="1" applyFill="1" applyBorder="1" applyAlignment="1" applyProtection="1">
      <alignment/>
      <protection/>
    </xf>
    <xf numFmtId="183" fontId="4" fillId="15" borderId="11" xfId="45" applyNumberFormat="1" applyFont="1" applyFill="1" applyBorder="1" applyAlignment="1" applyProtection="1">
      <alignment/>
      <protection/>
    </xf>
    <xf numFmtId="183" fontId="1" fillId="15" borderId="13" xfId="45" applyNumberFormat="1" applyFont="1" applyFill="1" applyBorder="1" applyAlignment="1">
      <alignment horizontal="center"/>
    </xf>
    <xf numFmtId="183" fontId="4" fillId="15" borderId="13" xfId="45" applyNumberFormat="1" applyFont="1" applyFill="1" applyBorder="1" applyAlignment="1">
      <alignment/>
    </xf>
    <xf numFmtId="183" fontId="4" fillId="15" borderId="11" xfId="45" applyNumberFormat="1" applyFont="1" applyFill="1" applyBorder="1" applyAlignment="1">
      <alignment/>
    </xf>
    <xf numFmtId="183" fontId="4" fillId="15" borderId="10" xfId="45" applyNumberFormat="1" applyFont="1" applyFill="1" applyBorder="1" applyAlignment="1">
      <alignment/>
    </xf>
    <xf numFmtId="172" fontId="4" fillId="15" borderId="13" xfId="0" applyFont="1" applyFill="1" applyBorder="1" applyAlignment="1">
      <alignment/>
    </xf>
    <xf numFmtId="49" fontId="15" fillId="15" borderId="0" xfId="0" applyNumberFormat="1" applyFont="1" applyFill="1" applyBorder="1" applyAlignment="1">
      <alignment/>
    </xf>
    <xf numFmtId="172" fontId="14" fillId="15" borderId="0" xfId="0" applyFont="1" applyFill="1" applyAlignment="1">
      <alignment/>
    </xf>
    <xf numFmtId="172" fontId="6" fillId="15" borderId="0" xfId="0" applyFont="1" applyFill="1" applyAlignment="1">
      <alignment/>
    </xf>
    <xf numFmtId="172" fontId="4" fillId="15" borderId="11" xfId="0" applyFont="1" applyFill="1" applyBorder="1" applyAlignment="1" applyProtection="1">
      <alignment horizontal="left"/>
      <protection/>
    </xf>
    <xf numFmtId="172" fontId="7" fillId="15" borderId="0" xfId="0" applyFont="1" applyFill="1" applyAlignment="1">
      <alignment horizontal="left"/>
    </xf>
    <xf numFmtId="185" fontId="12" fillId="15" borderId="14" xfId="0" applyNumberFormat="1" applyFont="1" applyFill="1" applyBorder="1" applyAlignment="1">
      <alignment horizontal="center"/>
    </xf>
    <xf numFmtId="172" fontId="10" fillId="15" borderId="15" xfId="0" applyFont="1" applyFill="1" applyBorder="1" applyAlignment="1">
      <alignment horizontal="center"/>
    </xf>
    <xf numFmtId="173" fontId="2" fillId="15" borderId="14" xfId="0" applyNumberFormat="1" applyFont="1" applyFill="1" applyBorder="1" applyAlignment="1">
      <alignment horizontal="right"/>
    </xf>
    <xf numFmtId="173" fontId="4" fillId="15" borderId="16" xfId="45" applyNumberFormat="1" applyFont="1" applyFill="1" applyBorder="1" applyAlignment="1" applyProtection="1">
      <alignment horizontal="right"/>
      <protection/>
    </xf>
    <xf numFmtId="173" fontId="1" fillId="15" borderId="17" xfId="45" applyNumberFormat="1" applyFont="1" applyFill="1" applyBorder="1" applyAlignment="1" applyProtection="1">
      <alignment horizontal="right"/>
      <protection/>
    </xf>
    <xf numFmtId="173" fontId="4" fillId="15" borderId="14" xfId="45" applyNumberFormat="1" applyFont="1" applyFill="1" applyBorder="1" applyAlignment="1" applyProtection="1">
      <alignment horizontal="right"/>
      <protection/>
    </xf>
    <xf numFmtId="173" fontId="4" fillId="15" borderId="15" xfId="45" applyNumberFormat="1" applyFont="1" applyFill="1" applyBorder="1" applyAlignment="1" applyProtection="1">
      <alignment horizontal="right"/>
      <protection/>
    </xf>
    <xf numFmtId="173" fontId="0" fillId="15" borderId="0" xfId="0" applyNumberFormat="1" applyFill="1" applyAlignment="1" applyProtection="1">
      <alignment horizontal="center"/>
      <protection/>
    </xf>
    <xf numFmtId="183" fontId="4" fillId="15" borderId="15" xfId="45" applyNumberFormat="1" applyFont="1" applyFill="1" applyBorder="1" applyAlignment="1">
      <alignment horizontal="center"/>
    </xf>
    <xf numFmtId="173" fontId="4" fillId="15" borderId="14" xfId="45" applyNumberFormat="1" applyFont="1" applyFill="1" applyBorder="1" applyAlignment="1" applyProtection="1">
      <alignment horizontal="right"/>
      <protection/>
    </xf>
    <xf numFmtId="173" fontId="4" fillId="15" borderId="16" xfId="45" applyNumberFormat="1" applyFont="1" applyFill="1" applyBorder="1" applyAlignment="1" applyProtection="1">
      <alignment horizontal="right"/>
      <protection/>
    </xf>
    <xf numFmtId="173" fontId="4" fillId="15" borderId="15" xfId="45" applyNumberFormat="1" applyFont="1" applyFill="1" applyBorder="1" applyAlignment="1" applyProtection="1">
      <alignment horizontal="right"/>
      <protection/>
    </xf>
    <xf numFmtId="173" fontId="1" fillId="15" borderId="14" xfId="45" applyNumberFormat="1" applyFont="1" applyFill="1" applyBorder="1" applyAlignment="1" applyProtection="1">
      <alignment horizontal="right"/>
      <protection/>
    </xf>
    <xf numFmtId="172" fontId="14" fillId="15" borderId="0" xfId="0" applyFont="1" applyFill="1" applyAlignment="1">
      <alignment horizontal="left"/>
    </xf>
    <xf numFmtId="185" fontId="12" fillId="15" borderId="10" xfId="45" applyNumberFormat="1" applyFont="1" applyFill="1" applyBorder="1" applyAlignment="1">
      <alignment horizontal="center"/>
    </xf>
    <xf numFmtId="173" fontId="4" fillId="15" borderId="18" xfId="45" applyNumberFormat="1" applyFont="1" applyFill="1" applyBorder="1" applyAlignment="1" applyProtection="1">
      <alignment horizontal="right"/>
      <protection/>
    </xf>
    <xf numFmtId="173" fontId="4" fillId="15" borderId="18" xfId="45" applyNumberFormat="1" applyFont="1" applyFill="1" applyBorder="1" applyAlignment="1">
      <alignment horizontal="right"/>
    </xf>
    <xf numFmtId="173" fontId="1" fillId="15" borderId="19" xfId="45" applyNumberFormat="1" applyFont="1" applyFill="1" applyBorder="1" applyAlignment="1" applyProtection="1">
      <alignment horizontal="right" vertical="center"/>
      <protection/>
    </xf>
    <xf numFmtId="173" fontId="2" fillId="15" borderId="20" xfId="0" applyNumberFormat="1" applyFont="1" applyFill="1" applyBorder="1" applyAlignment="1">
      <alignment horizontal="right"/>
    </xf>
    <xf numFmtId="173" fontId="4" fillId="15" borderId="21" xfId="45" applyNumberFormat="1" applyFont="1" applyFill="1" applyBorder="1" applyAlignment="1" applyProtection="1">
      <alignment horizontal="right"/>
      <protection/>
    </xf>
    <xf numFmtId="173" fontId="1" fillId="15" borderId="19" xfId="45" applyNumberFormat="1" applyFont="1" applyFill="1" applyBorder="1" applyAlignment="1" applyProtection="1">
      <alignment horizontal="right"/>
      <protection/>
    </xf>
    <xf numFmtId="173" fontId="4" fillId="15" borderId="20" xfId="45" applyNumberFormat="1" applyFont="1" applyFill="1" applyBorder="1" applyAlignment="1" applyProtection="1">
      <alignment horizontal="right"/>
      <protection/>
    </xf>
    <xf numFmtId="173" fontId="4" fillId="15" borderId="18" xfId="45" applyNumberFormat="1" applyFont="1" applyFill="1" applyBorder="1" applyAlignment="1" applyProtection="1">
      <alignment horizontal="right"/>
      <protection/>
    </xf>
    <xf numFmtId="173" fontId="4" fillId="15" borderId="21" xfId="45" applyNumberFormat="1" applyFont="1" applyFill="1" applyBorder="1" applyAlignment="1" applyProtection="1">
      <alignment horizontal="right"/>
      <protection/>
    </xf>
    <xf numFmtId="183" fontId="17" fillId="15" borderId="11" xfId="45" applyNumberFormat="1" applyFont="1" applyFill="1" applyBorder="1" applyAlignment="1" applyProtection="1">
      <alignment/>
      <protection/>
    </xf>
    <xf numFmtId="185" fontId="12" fillId="15" borderId="22" xfId="0" applyNumberFormat="1" applyFont="1" applyFill="1" applyBorder="1" applyAlignment="1">
      <alignment horizontal="center"/>
    </xf>
    <xf numFmtId="172" fontId="16" fillId="15" borderId="23" xfId="0" applyFont="1" applyFill="1" applyBorder="1" applyAlignment="1">
      <alignment horizontal="center"/>
    </xf>
    <xf numFmtId="173" fontId="2" fillId="15" borderId="22" xfId="0" applyNumberFormat="1" applyFont="1" applyFill="1" applyBorder="1" applyAlignment="1">
      <alignment horizontal="right"/>
    </xf>
    <xf numFmtId="173" fontId="4" fillId="15" borderId="24" xfId="45" applyNumberFormat="1" applyFont="1" applyFill="1" applyBorder="1" applyAlignment="1" applyProtection="1">
      <alignment horizontal="right"/>
      <protection/>
    </xf>
    <xf numFmtId="173" fontId="4" fillId="15" borderId="24" xfId="45" applyNumberFormat="1" applyFont="1" applyFill="1" applyBorder="1" applyAlignment="1">
      <alignment horizontal="right"/>
    </xf>
    <xf numFmtId="173" fontId="1" fillId="15" borderId="25" xfId="45" applyNumberFormat="1" applyFont="1" applyFill="1" applyBorder="1" applyAlignment="1" applyProtection="1">
      <alignment horizontal="right" vertical="center"/>
      <protection/>
    </xf>
    <xf numFmtId="173" fontId="4" fillId="15" borderId="23" xfId="45" applyNumberFormat="1" applyFont="1" applyFill="1" applyBorder="1" applyAlignment="1" applyProtection="1">
      <alignment horizontal="right"/>
      <protection/>
    </xf>
    <xf numFmtId="173" fontId="1" fillId="15" borderId="25" xfId="45" applyNumberFormat="1" applyFont="1" applyFill="1" applyBorder="1" applyAlignment="1" applyProtection="1">
      <alignment horizontal="right"/>
      <protection/>
    </xf>
    <xf numFmtId="183" fontId="16" fillId="15" borderId="15" xfId="45" applyNumberFormat="1" applyFont="1" applyFill="1" applyBorder="1" applyAlignment="1">
      <alignment horizontal="center"/>
    </xf>
    <xf numFmtId="183" fontId="1" fillId="15" borderId="14" xfId="45" applyNumberFormat="1" applyFont="1" applyFill="1" applyBorder="1" applyAlignment="1">
      <alignment/>
    </xf>
    <xf numFmtId="173" fontId="4" fillId="15" borderId="16" xfId="45" applyNumberFormat="1" applyFont="1" applyFill="1" applyBorder="1" applyAlignment="1">
      <alignment horizontal="right"/>
    </xf>
    <xf numFmtId="173" fontId="1" fillId="15" borderId="17" xfId="45" applyNumberFormat="1" applyFont="1" applyFill="1" applyBorder="1" applyAlignment="1" applyProtection="1">
      <alignment horizontal="right" vertical="center"/>
      <protection/>
    </xf>
    <xf numFmtId="173" fontId="4" fillId="15" borderId="22" xfId="45" applyNumberFormat="1" applyFont="1" applyFill="1" applyBorder="1" applyAlignment="1" applyProtection="1">
      <alignment horizontal="right"/>
      <protection/>
    </xf>
    <xf numFmtId="173" fontId="4" fillId="15" borderId="24" xfId="45" applyNumberFormat="1" applyFont="1" applyFill="1" applyBorder="1" applyAlignment="1" applyProtection="1">
      <alignment horizontal="right"/>
      <protection/>
    </xf>
    <xf numFmtId="173" fontId="4" fillId="15" borderId="23" xfId="45" applyNumberFormat="1" applyFont="1" applyFill="1" applyBorder="1" applyAlignment="1" applyProtection="1">
      <alignment horizontal="right"/>
      <protection/>
    </xf>
    <xf numFmtId="173" fontId="1" fillId="15" borderId="22" xfId="45" applyNumberFormat="1" applyFont="1" applyFill="1" applyBorder="1" applyAlignment="1" applyProtection="1">
      <alignment horizontal="righ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2:G84"/>
  <sheetViews>
    <sheetView showGridLines="0" tabSelected="1" zoomScaleSheetLayoutView="100" zoomScalePageLayoutView="0" workbookViewId="0" topLeftCell="A19">
      <selection activeCell="E24" sqref="E24:E46"/>
    </sheetView>
  </sheetViews>
  <sheetFormatPr defaultColWidth="9.625" defaultRowHeight="12.75"/>
  <cols>
    <col min="1" max="1" width="5.625" style="0" customWidth="1"/>
    <col min="2" max="2" width="54.625" style="0" customWidth="1"/>
    <col min="3" max="3" width="7.625" style="0" customWidth="1"/>
    <col min="4" max="5" width="11.50390625" style="11" customWidth="1"/>
    <col min="6" max="6" width="11.50390625" style="2" customWidth="1"/>
    <col min="7" max="7" width="11.50390625" style="12" customWidth="1"/>
  </cols>
  <sheetData>
    <row r="1" ht="22.5" customHeight="1"/>
    <row r="2" spans="2:7" ht="24" customHeight="1">
      <c r="B2" s="18" t="s">
        <v>19</v>
      </c>
      <c r="C2" s="18"/>
      <c r="D2" s="52"/>
      <c r="E2" s="52"/>
      <c r="F2" s="19"/>
      <c r="G2" s="38"/>
    </row>
    <row r="3" spans="2:7" ht="25.5" customHeight="1">
      <c r="B3" s="34" t="s">
        <v>28</v>
      </c>
      <c r="C3" s="34"/>
      <c r="D3" s="34"/>
      <c r="E3" s="34"/>
      <c r="F3" s="34"/>
      <c r="G3" s="34"/>
    </row>
    <row r="4" spans="2:7" ht="20.25">
      <c r="B4" s="35" t="s">
        <v>20</v>
      </c>
      <c r="C4" s="35"/>
      <c r="D4" s="35"/>
      <c r="E4" s="35"/>
      <c r="F4" s="36"/>
      <c r="G4" s="36"/>
    </row>
    <row r="5" spans="2:7" ht="13.5" customHeight="1">
      <c r="B5" s="4"/>
      <c r="C5" s="4"/>
      <c r="D5" s="4"/>
      <c r="E5" s="4"/>
      <c r="F5" s="3"/>
      <c r="G5" s="3"/>
    </row>
    <row r="6" spans="2:7" s="1" customFormat="1" ht="18" customHeight="1">
      <c r="B6" s="5" t="s">
        <v>0</v>
      </c>
      <c r="C6" s="20"/>
      <c r="D6" s="53">
        <v>39994</v>
      </c>
      <c r="E6" s="39">
        <v>39813</v>
      </c>
      <c r="F6" s="64">
        <v>39813</v>
      </c>
      <c r="G6" s="39">
        <v>39629</v>
      </c>
    </row>
    <row r="7" spans="2:7" s="1" customFormat="1" ht="12.75" customHeight="1">
      <c r="B7" s="6" t="s">
        <v>39</v>
      </c>
      <c r="C7" s="21" t="s">
        <v>21</v>
      </c>
      <c r="D7" s="21"/>
      <c r="E7" s="72" t="s">
        <v>42</v>
      </c>
      <c r="F7" s="65" t="s">
        <v>41</v>
      </c>
      <c r="G7" s="40"/>
    </row>
    <row r="8" spans="2:7" ht="15" customHeight="1">
      <c r="B8" s="7" t="s">
        <v>1</v>
      </c>
      <c r="C8" s="26"/>
      <c r="D8" s="26"/>
      <c r="E8" s="73"/>
      <c r="F8" s="66"/>
      <c r="G8" s="41"/>
    </row>
    <row r="9" spans="2:7" ht="15" customHeight="1">
      <c r="B9" s="17" t="s">
        <v>27</v>
      </c>
      <c r="C9" s="23">
        <v>4</v>
      </c>
      <c r="D9" s="54">
        <f>0.5+6</f>
        <v>6.5</v>
      </c>
      <c r="E9" s="42">
        <v>7</v>
      </c>
      <c r="F9" s="67">
        <v>7</v>
      </c>
      <c r="G9" s="42">
        <v>1765</v>
      </c>
    </row>
    <row r="10" spans="2:7" ht="15" customHeight="1">
      <c r="B10" s="9" t="s">
        <v>16</v>
      </c>
      <c r="C10" s="24">
        <v>5</v>
      </c>
      <c r="D10" s="55">
        <f>7469.7+824.3</f>
        <v>8294</v>
      </c>
      <c r="E10" s="74">
        <f>7802+824</f>
        <v>8626</v>
      </c>
      <c r="F10" s="68">
        <f>7802+824</f>
        <v>8626</v>
      </c>
      <c r="G10" s="42">
        <v>8246</v>
      </c>
    </row>
    <row r="11" spans="2:7" ht="15" customHeight="1">
      <c r="B11" s="9" t="s">
        <v>17</v>
      </c>
      <c r="C11" s="24">
        <v>6</v>
      </c>
      <c r="D11" s="55">
        <v>6362.5</v>
      </c>
      <c r="E11" s="74">
        <f>2618+3723</f>
        <v>6341</v>
      </c>
      <c r="F11" s="68">
        <f>2618+3723</f>
        <v>6341</v>
      </c>
      <c r="G11" s="42">
        <v>5925</v>
      </c>
    </row>
    <row r="12" spans="2:7" ht="15" customHeight="1">
      <c r="B12" s="10" t="s">
        <v>2</v>
      </c>
      <c r="C12" s="25"/>
      <c r="D12" s="56">
        <f>SUM(D9:D11)</f>
        <v>14663</v>
      </c>
      <c r="E12" s="75">
        <f>SUM(E9:E11)</f>
        <v>14974</v>
      </c>
      <c r="F12" s="69">
        <f>SUM(F9:F11)</f>
        <v>14974</v>
      </c>
      <c r="G12" s="43">
        <f>SUM(G9:G11)</f>
        <v>15936</v>
      </c>
    </row>
    <row r="13" spans="2:7" ht="15" customHeight="1">
      <c r="B13" s="7" t="s">
        <v>3</v>
      </c>
      <c r="C13" s="26"/>
      <c r="D13" s="57"/>
      <c r="E13" s="41"/>
      <c r="F13" s="66"/>
      <c r="G13" s="44"/>
    </row>
    <row r="14" spans="2:7" ht="15" customHeight="1">
      <c r="B14" s="8" t="s">
        <v>18</v>
      </c>
      <c r="C14" s="23"/>
      <c r="D14" s="54">
        <v>0</v>
      </c>
      <c r="E14" s="42">
        <v>0</v>
      </c>
      <c r="F14" s="67">
        <v>0</v>
      </c>
      <c r="G14" s="42">
        <v>3489</v>
      </c>
    </row>
    <row r="15" spans="2:7" ht="15" customHeight="1">
      <c r="B15" s="17" t="s">
        <v>26</v>
      </c>
      <c r="C15" s="23">
        <v>7</v>
      </c>
      <c r="D15" s="54">
        <v>268.6</v>
      </c>
      <c r="E15" s="42">
        <v>232</v>
      </c>
      <c r="F15" s="67">
        <v>232</v>
      </c>
      <c r="G15" s="42">
        <v>4414</v>
      </c>
    </row>
    <row r="16" spans="2:7" ht="15" customHeight="1">
      <c r="B16" s="17" t="s">
        <v>40</v>
      </c>
      <c r="C16" s="23">
        <v>7</v>
      </c>
      <c r="D16" s="54">
        <v>835.5</v>
      </c>
      <c r="E16" s="42">
        <v>0</v>
      </c>
      <c r="F16" s="67">
        <v>0</v>
      </c>
      <c r="G16" s="42">
        <v>255</v>
      </c>
    </row>
    <row r="17" spans="2:7" ht="15" customHeight="1">
      <c r="B17" s="17" t="s">
        <v>22</v>
      </c>
      <c r="C17" s="27">
        <v>8</v>
      </c>
      <c r="D17" s="54">
        <v>25918.4</v>
      </c>
      <c r="E17" s="42">
        <v>25502</v>
      </c>
      <c r="F17" s="67">
        <v>25502</v>
      </c>
      <c r="G17" s="42">
        <v>31804</v>
      </c>
    </row>
    <row r="18" spans="2:7" ht="15" customHeight="1">
      <c r="B18" s="17" t="s">
        <v>23</v>
      </c>
      <c r="C18" s="27">
        <v>8</v>
      </c>
      <c r="D18" s="54">
        <v>510.6</v>
      </c>
      <c r="E18" s="42">
        <f>25763-E17</f>
        <v>261</v>
      </c>
      <c r="F18" s="67">
        <f>25763-F17</f>
        <v>261</v>
      </c>
      <c r="G18" s="42">
        <v>7167</v>
      </c>
    </row>
    <row r="19" spans="2:7" ht="15" customHeight="1">
      <c r="B19" s="37" t="s">
        <v>24</v>
      </c>
      <c r="C19" s="28">
        <v>15</v>
      </c>
      <c r="D19" s="58"/>
      <c r="E19" s="45">
        <v>11052</v>
      </c>
      <c r="F19" s="70">
        <v>12724</v>
      </c>
      <c r="G19" s="45">
        <v>0</v>
      </c>
    </row>
    <row r="20" spans="2:7" ht="15" customHeight="1">
      <c r="B20" s="10" t="s">
        <v>4</v>
      </c>
      <c r="C20" s="25"/>
      <c r="D20" s="43">
        <f>SUM(D14:D19)</f>
        <v>27533.1</v>
      </c>
      <c r="E20" s="43">
        <f>SUM(E14:E19)</f>
        <v>37047</v>
      </c>
      <c r="F20" s="71">
        <f>SUM(F14:F19)</f>
        <v>38719</v>
      </c>
      <c r="G20" s="43">
        <f>SUM(G14:G19)</f>
        <v>47129</v>
      </c>
    </row>
    <row r="21" spans="2:7" ht="24" customHeight="1">
      <c r="B21" s="10" t="s">
        <v>5</v>
      </c>
      <c r="C21" s="29"/>
      <c r="D21" s="43">
        <f>D12+D20</f>
        <v>42196.1</v>
      </c>
      <c r="E21" s="43">
        <f>E12+E20</f>
        <v>52021</v>
      </c>
      <c r="F21" s="71">
        <f>F12+F20</f>
        <v>53693</v>
      </c>
      <c r="G21" s="43">
        <f>G12+G20</f>
        <v>63065</v>
      </c>
    </row>
    <row r="22" spans="2:7" ht="15" customHeight="1">
      <c r="B22" s="11"/>
      <c r="C22" s="11"/>
      <c r="E22" s="12"/>
      <c r="F22" s="12"/>
      <c r="G22" s="46"/>
    </row>
    <row r="23" spans="2:7" ht="15" customHeight="1">
      <c r="B23" s="11"/>
      <c r="C23" s="11"/>
      <c r="E23" s="12"/>
      <c r="F23" s="12"/>
      <c r="G23" s="46"/>
    </row>
    <row r="24" spans="2:7" ht="18" customHeight="1">
      <c r="B24" s="5" t="s">
        <v>10</v>
      </c>
      <c r="C24" s="20"/>
      <c r="D24" s="53">
        <v>39994</v>
      </c>
      <c r="E24" s="39">
        <v>39813</v>
      </c>
      <c r="F24" s="64">
        <v>39813</v>
      </c>
      <c r="G24" s="39">
        <v>39629</v>
      </c>
    </row>
    <row r="25" spans="2:7" ht="12.75" customHeight="1">
      <c r="B25" s="6" t="s">
        <v>39</v>
      </c>
      <c r="C25" s="21" t="s">
        <v>21</v>
      </c>
      <c r="D25" s="21"/>
      <c r="E25" s="72" t="s">
        <v>42</v>
      </c>
      <c r="F25" s="65" t="s">
        <v>41</v>
      </c>
      <c r="G25" s="47"/>
    </row>
    <row r="26" spans="2:7" ht="15" customHeight="1">
      <c r="B26" s="13" t="s">
        <v>29</v>
      </c>
      <c r="C26" s="22"/>
      <c r="D26" s="60">
        <v>6580</v>
      </c>
      <c r="E26" s="48">
        <v>6580</v>
      </c>
      <c r="F26" s="76">
        <v>6580</v>
      </c>
      <c r="G26" s="48">
        <v>6580</v>
      </c>
    </row>
    <row r="27" spans="2:7" ht="15" customHeight="1">
      <c r="B27" s="8" t="s">
        <v>30</v>
      </c>
      <c r="C27" s="23"/>
      <c r="D27" s="61">
        <f>658+1246.4</f>
        <v>1904.4</v>
      </c>
      <c r="E27" s="49">
        <f>658+2883</f>
        <v>3541</v>
      </c>
      <c r="F27" s="77">
        <f>658+2883</f>
        <v>3541</v>
      </c>
      <c r="G27" s="49">
        <v>3541</v>
      </c>
    </row>
    <row r="28" spans="2:7" ht="15" customHeight="1">
      <c r="B28" s="8" t="s">
        <v>31</v>
      </c>
      <c r="C28" s="23"/>
      <c r="D28" s="61">
        <f>-40.6-1619.8+250.8</f>
        <v>-1409.6</v>
      </c>
      <c r="E28" s="49">
        <f>-(7660+2888)+251+377</f>
        <v>-9920</v>
      </c>
      <c r="F28" s="77">
        <f>-(7660+2888)+251+377</f>
        <v>-9920</v>
      </c>
      <c r="G28" s="49">
        <v>-9729</v>
      </c>
    </row>
    <row r="29" spans="2:7" ht="15" customHeight="1">
      <c r="B29" s="9" t="s">
        <v>32</v>
      </c>
      <c r="C29" s="24"/>
      <c r="D29" s="61">
        <v>13982.2</v>
      </c>
      <c r="E29" s="49">
        <v>28536</v>
      </c>
      <c r="F29" s="77">
        <v>28536</v>
      </c>
      <c r="G29" s="49">
        <v>28752</v>
      </c>
    </row>
    <row r="30" spans="2:7" ht="15" customHeight="1">
      <c r="B30" s="14" t="s">
        <v>33</v>
      </c>
      <c r="C30" s="31"/>
      <c r="D30" s="62">
        <v>11.4</v>
      </c>
      <c r="E30" s="50">
        <v>-7018</v>
      </c>
      <c r="F30" s="78">
        <v>-6011</v>
      </c>
      <c r="G30" s="50">
        <v>-216</v>
      </c>
    </row>
    <row r="31" spans="2:7" ht="15" customHeight="1">
      <c r="B31" s="10" t="s">
        <v>13</v>
      </c>
      <c r="C31" s="30">
        <v>9</v>
      </c>
      <c r="D31" s="43">
        <f>SUM(D26:D30)</f>
        <v>21068.4</v>
      </c>
      <c r="E31" s="43">
        <f>SUM(E26:E30)</f>
        <v>21719</v>
      </c>
      <c r="F31" s="71">
        <f>SUM(F26:F30)</f>
        <v>22726</v>
      </c>
      <c r="G31" s="43">
        <f>SUM(G26:G30)</f>
        <v>28928</v>
      </c>
    </row>
    <row r="32" spans="2:7" ht="15" customHeight="1">
      <c r="B32" s="15" t="s">
        <v>34</v>
      </c>
      <c r="C32" s="30">
        <v>10</v>
      </c>
      <c r="D32" s="59">
        <v>13927.3</v>
      </c>
      <c r="E32" s="43">
        <v>16556</v>
      </c>
      <c r="F32" s="71">
        <v>17221</v>
      </c>
      <c r="G32" s="43">
        <v>19425</v>
      </c>
    </row>
    <row r="33" spans="2:7" ht="15" customHeight="1">
      <c r="B33" s="10" t="s">
        <v>11</v>
      </c>
      <c r="C33" s="32"/>
      <c r="D33" s="51">
        <f>+D31+D32</f>
        <v>34995.7</v>
      </c>
      <c r="E33" s="51">
        <f>+E31+E32</f>
        <v>38275</v>
      </c>
      <c r="F33" s="79">
        <f>+F31+F32</f>
        <v>39947</v>
      </c>
      <c r="G33" s="51">
        <f>+G31+G32</f>
        <v>48353</v>
      </c>
    </row>
    <row r="34" spans="2:7" ht="15" customHeight="1">
      <c r="B34" s="7" t="s">
        <v>6</v>
      </c>
      <c r="C34" s="32"/>
      <c r="D34" s="48"/>
      <c r="E34" s="48"/>
      <c r="F34" s="76"/>
      <c r="G34" s="48"/>
    </row>
    <row r="35" spans="2:7" ht="15" customHeight="1">
      <c r="B35" s="8" t="s">
        <v>14</v>
      </c>
      <c r="C35" s="27">
        <v>11</v>
      </c>
      <c r="D35" s="49">
        <v>23</v>
      </c>
      <c r="E35" s="49">
        <v>0</v>
      </c>
      <c r="F35" s="77">
        <v>0</v>
      </c>
      <c r="G35" s="49">
        <v>747</v>
      </c>
    </row>
    <row r="36" spans="2:7" ht="15" customHeight="1">
      <c r="B36" s="8" t="s">
        <v>15</v>
      </c>
      <c r="C36" s="27">
        <v>12</v>
      </c>
      <c r="D36" s="49">
        <v>4762</v>
      </c>
      <c r="E36" s="49">
        <v>5270</v>
      </c>
      <c r="F36" s="77">
        <v>5270</v>
      </c>
      <c r="G36" s="49">
        <v>6358</v>
      </c>
    </row>
    <row r="37" spans="2:7" ht="15" customHeight="1">
      <c r="B37" s="17" t="s">
        <v>25</v>
      </c>
      <c r="C37" s="27">
        <v>13</v>
      </c>
      <c r="D37" s="49">
        <v>161</v>
      </c>
      <c r="E37" s="49">
        <v>212</v>
      </c>
      <c r="F37" s="77">
        <v>212</v>
      </c>
      <c r="G37" s="49">
        <v>262</v>
      </c>
    </row>
    <row r="38" spans="2:7" ht="15" customHeight="1">
      <c r="B38" s="15" t="s">
        <v>7</v>
      </c>
      <c r="C38" s="30"/>
      <c r="D38" s="43">
        <f>SUM(D35:D37)</f>
        <v>4946</v>
      </c>
      <c r="E38" s="43">
        <f>SUM(E35:E37)</f>
        <v>5482</v>
      </c>
      <c r="F38" s="71">
        <f>SUM(F35:F37)</f>
        <v>5482</v>
      </c>
      <c r="G38" s="43">
        <f>SUM(G35:G37)</f>
        <v>7367</v>
      </c>
    </row>
    <row r="39" spans="2:7" ht="15" customHeight="1">
      <c r="B39" s="7" t="s">
        <v>8</v>
      </c>
      <c r="C39" s="32"/>
      <c r="D39" s="48"/>
      <c r="E39" s="48"/>
      <c r="F39" s="76"/>
      <c r="G39" s="48"/>
    </row>
    <row r="40" spans="2:7" ht="15" customHeight="1">
      <c r="B40" s="17" t="s">
        <v>25</v>
      </c>
      <c r="C40" s="27">
        <v>13</v>
      </c>
      <c r="D40" s="49">
        <v>0</v>
      </c>
      <c r="E40" s="49">
        <v>1</v>
      </c>
      <c r="F40" s="77">
        <v>1</v>
      </c>
      <c r="G40" s="49">
        <v>3486</v>
      </c>
    </row>
    <row r="41" spans="2:7" ht="15" customHeight="1">
      <c r="B41" s="17" t="s">
        <v>35</v>
      </c>
      <c r="C41" s="27">
        <v>14</v>
      </c>
      <c r="D41" s="42">
        <v>63</v>
      </c>
      <c r="E41" s="42">
        <v>166</v>
      </c>
      <c r="F41" s="67">
        <v>166</v>
      </c>
      <c r="G41" s="42">
        <v>1293</v>
      </c>
    </row>
    <row r="42" spans="2:7" ht="15" customHeight="1">
      <c r="B42" s="17" t="s">
        <v>36</v>
      </c>
      <c r="C42" s="27">
        <v>14</v>
      </c>
      <c r="D42" s="42">
        <v>1</v>
      </c>
      <c r="E42" s="42">
        <v>1</v>
      </c>
      <c r="F42" s="67">
        <v>1</v>
      </c>
      <c r="G42" s="42">
        <v>55</v>
      </c>
    </row>
    <row r="43" spans="2:7" ht="15" customHeight="1">
      <c r="B43" s="17" t="s">
        <v>37</v>
      </c>
      <c r="C43" s="27">
        <v>14</v>
      </c>
      <c r="D43" s="42">
        <v>2190</v>
      </c>
      <c r="E43" s="42">
        <v>2293</v>
      </c>
      <c r="F43" s="67">
        <v>2293</v>
      </c>
      <c r="G43" s="42">
        <v>2511</v>
      </c>
    </row>
    <row r="44" spans="2:7" ht="15" customHeight="1">
      <c r="B44" s="37" t="s">
        <v>38</v>
      </c>
      <c r="C44" s="63">
        <v>15</v>
      </c>
      <c r="D44" s="45">
        <v>0</v>
      </c>
      <c r="E44" s="45">
        <v>5803</v>
      </c>
      <c r="F44" s="70">
        <v>5803</v>
      </c>
      <c r="G44" s="45">
        <v>0</v>
      </c>
    </row>
    <row r="45" spans="2:7" ht="15" customHeight="1">
      <c r="B45" s="15" t="s">
        <v>12</v>
      </c>
      <c r="C45" s="30"/>
      <c r="D45" s="43">
        <f>SUM(D39:D44)</f>
        <v>2254</v>
      </c>
      <c r="E45" s="43">
        <f>SUM(E39:E44)</f>
        <v>8264</v>
      </c>
      <c r="F45" s="71">
        <f>SUM(F39:F44)</f>
        <v>8264</v>
      </c>
      <c r="G45" s="43">
        <f>SUM(G39:G44)</f>
        <v>7345</v>
      </c>
    </row>
    <row r="46" spans="2:7" ht="24" customHeight="1">
      <c r="B46" s="15" t="s">
        <v>9</v>
      </c>
      <c r="C46" s="33"/>
      <c r="D46" s="43">
        <f>+D31+D32+D38+D45</f>
        <v>42195.7</v>
      </c>
      <c r="E46" s="43">
        <f>+E31+E32+E38+E45</f>
        <v>52021</v>
      </c>
      <c r="F46" s="71">
        <f>+F31+F32+F38+F45</f>
        <v>53693</v>
      </c>
      <c r="G46" s="43">
        <f>+G31+G32+G38+G45</f>
        <v>63065</v>
      </c>
    </row>
    <row r="47" spans="2:7" ht="12">
      <c r="B47" s="11"/>
      <c r="C47" s="11"/>
      <c r="E47" s="16"/>
      <c r="F47" s="16"/>
      <c r="G47" s="16"/>
    </row>
    <row r="48" spans="2:6" ht="12">
      <c r="B48" s="11"/>
      <c r="C48" s="11"/>
      <c r="E48" s="12"/>
      <c r="F48" s="12"/>
    </row>
    <row r="49" spans="2:6" ht="12">
      <c r="B49" s="11"/>
      <c r="C49" s="11"/>
      <c r="E49" s="12"/>
      <c r="F49" s="12"/>
    </row>
    <row r="50" spans="2:6" ht="12">
      <c r="B50" s="11"/>
      <c r="C50" s="11"/>
      <c r="F50" s="12"/>
    </row>
    <row r="51" spans="2:6" ht="12">
      <c r="B51" s="11"/>
      <c r="C51" s="11"/>
      <c r="F51" s="12"/>
    </row>
    <row r="52" spans="2:6" ht="12">
      <c r="B52" s="11"/>
      <c r="C52" s="11"/>
      <c r="F52" s="12"/>
    </row>
    <row r="53" spans="2:6" ht="12">
      <c r="B53" s="11"/>
      <c r="C53" s="11"/>
      <c r="F53" s="12"/>
    </row>
    <row r="54" spans="2:6" ht="12">
      <c r="B54" s="11"/>
      <c r="C54" s="11"/>
      <c r="F54" s="12"/>
    </row>
    <row r="55" spans="2:6" ht="12">
      <c r="B55" s="11"/>
      <c r="C55" s="11"/>
      <c r="F55" s="12"/>
    </row>
    <row r="56" spans="2:6" ht="12">
      <c r="B56" s="11"/>
      <c r="C56" s="11"/>
      <c r="F56" s="12"/>
    </row>
    <row r="57" spans="2:6" ht="12">
      <c r="B57" s="11"/>
      <c r="C57" s="11"/>
      <c r="F57" s="12"/>
    </row>
    <row r="58" spans="2:6" ht="12">
      <c r="B58" s="11"/>
      <c r="C58" s="11"/>
      <c r="F58" s="12"/>
    </row>
    <row r="59" spans="2:6" ht="12">
      <c r="B59" s="11"/>
      <c r="C59" s="11"/>
      <c r="F59" s="12"/>
    </row>
    <row r="60" spans="2:6" ht="12">
      <c r="B60" s="11"/>
      <c r="C60" s="11"/>
      <c r="F60" s="12"/>
    </row>
    <row r="61" spans="2:6" ht="12">
      <c r="B61" s="11"/>
      <c r="C61" s="11"/>
      <c r="F61" s="12"/>
    </row>
    <row r="62" spans="2:6" ht="12">
      <c r="B62" s="11"/>
      <c r="C62" s="11"/>
      <c r="F62" s="12"/>
    </row>
    <row r="63" spans="2:6" ht="12">
      <c r="B63" s="11"/>
      <c r="C63" s="11"/>
      <c r="F63" s="12"/>
    </row>
    <row r="64" spans="2:6" ht="12">
      <c r="B64" s="11"/>
      <c r="C64" s="11"/>
      <c r="F64" s="12"/>
    </row>
    <row r="65" spans="2:6" ht="12">
      <c r="B65" s="11"/>
      <c r="C65" s="11"/>
      <c r="F65" s="12"/>
    </row>
    <row r="66" spans="2:6" ht="12">
      <c r="B66" s="11"/>
      <c r="C66" s="11"/>
      <c r="F66" s="12"/>
    </row>
    <row r="67" spans="2:6" ht="12">
      <c r="B67" s="11"/>
      <c r="C67" s="11"/>
      <c r="F67" s="12"/>
    </row>
    <row r="68" spans="2:6" ht="12">
      <c r="B68" s="11"/>
      <c r="C68" s="11"/>
      <c r="F68" s="12"/>
    </row>
    <row r="69" spans="2:6" ht="12">
      <c r="B69" s="11"/>
      <c r="C69" s="11"/>
      <c r="F69" s="12"/>
    </row>
    <row r="70" spans="2:6" ht="12">
      <c r="B70" s="11"/>
      <c r="C70" s="11"/>
      <c r="F70" s="12"/>
    </row>
    <row r="71" spans="2:6" ht="12">
      <c r="B71" s="11"/>
      <c r="C71" s="11"/>
      <c r="F71" s="12"/>
    </row>
    <row r="72" spans="2:6" ht="12">
      <c r="B72" s="11"/>
      <c r="C72" s="11"/>
      <c r="F72" s="12"/>
    </row>
    <row r="73" spans="2:6" ht="12">
      <c r="B73" s="11"/>
      <c r="C73" s="11"/>
      <c r="F73" s="12"/>
    </row>
    <row r="74" spans="2:6" ht="12">
      <c r="B74" s="11"/>
      <c r="C74" s="11"/>
      <c r="F74" s="12"/>
    </row>
    <row r="75" spans="2:6" ht="12">
      <c r="B75" s="11"/>
      <c r="C75" s="11"/>
      <c r="F75" s="12"/>
    </row>
    <row r="76" spans="2:6" ht="12">
      <c r="B76" s="11"/>
      <c r="C76" s="11"/>
      <c r="F76" s="12"/>
    </row>
    <row r="77" spans="2:6" ht="12">
      <c r="B77" s="11"/>
      <c r="C77" s="11"/>
      <c r="F77" s="12"/>
    </row>
    <row r="78" spans="2:6" ht="12">
      <c r="B78" s="11"/>
      <c r="C78" s="11"/>
      <c r="F78" s="12"/>
    </row>
    <row r="79" spans="2:6" ht="12">
      <c r="B79" s="11"/>
      <c r="C79" s="11"/>
      <c r="F79" s="12"/>
    </row>
    <row r="80" spans="2:6" ht="12">
      <c r="B80" s="11"/>
      <c r="C80" s="11"/>
      <c r="F80" s="12"/>
    </row>
    <row r="81" spans="2:6" ht="12">
      <c r="B81" s="11"/>
      <c r="C81" s="11"/>
      <c r="F81" s="12"/>
    </row>
    <row r="82" spans="2:6" ht="12">
      <c r="B82" s="11"/>
      <c r="C82" s="11"/>
      <c r="F82" s="12"/>
    </row>
    <row r="83" spans="2:6" ht="12">
      <c r="B83" s="11"/>
      <c r="C83" s="11"/>
      <c r="F83" s="12"/>
    </row>
    <row r="84" spans="2:6" ht="12">
      <c r="B84" s="11"/>
      <c r="C84" s="11"/>
      <c r="F84" s="12"/>
    </row>
  </sheetData>
  <sheetProtection/>
  <printOptions horizontalCentered="1"/>
  <pageMargins left="0" right="0" top="0.3937007874015748" bottom="0" header="0" footer="0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cs0004aa</cp:lastModifiedBy>
  <cp:lastPrinted>2009-10-01T10:09:07Z</cp:lastPrinted>
  <dcterms:created xsi:type="dcterms:W3CDTF">1999-03-17T13:36:28Z</dcterms:created>
  <dcterms:modified xsi:type="dcterms:W3CDTF">2009-10-01T14:20:35Z</dcterms:modified>
  <cp:category/>
  <cp:version/>
  <cp:contentType/>
  <cp:contentStatus/>
</cp:coreProperties>
</file>