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BILAN" sheetId="1" r:id="rId1"/>
    <sheet name="RESULTAT" sheetId="2" r:id="rId2"/>
  </sheets>
  <definedNames/>
  <calcPr fullCalcOnLoad="1"/>
</workbook>
</file>

<file path=xl/sharedStrings.xml><?xml version="1.0" encoding="utf-8"?>
<sst xmlns="http://schemas.openxmlformats.org/spreadsheetml/2006/main" count="93" uniqueCount="85">
  <si>
    <t>ACTIF</t>
  </si>
  <si>
    <t>PASSIF</t>
  </si>
  <si>
    <t>Actifs non courants</t>
  </si>
  <si>
    <t>Immobilisations corporelles</t>
  </si>
  <si>
    <t>Immeubles de placement</t>
  </si>
  <si>
    <t>Immobilisations financières</t>
  </si>
  <si>
    <t>Autres actifs financiers disponibles à la vente (TIAP)</t>
  </si>
  <si>
    <t>Impôts différés actifs</t>
  </si>
  <si>
    <t>Capitaux propres</t>
  </si>
  <si>
    <t>Capital social</t>
  </si>
  <si>
    <t>Primes d’émission</t>
  </si>
  <si>
    <t>Ecart de réévaluation</t>
  </si>
  <si>
    <t>Réserves légales</t>
  </si>
  <si>
    <t>Réserves réglementées</t>
  </si>
  <si>
    <t>Autres réserves</t>
  </si>
  <si>
    <t>Ecart de conversion</t>
  </si>
  <si>
    <t>Résultat de l’exercice</t>
  </si>
  <si>
    <t>Intérêts minoritaires</t>
  </si>
  <si>
    <t>Passifs non courants</t>
  </si>
  <si>
    <t>Impôts différés passifs</t>
  </si>
  <si>
    <t>Provisions pour risques et charges long terme</t>
  </si>
  <si>
    <t>Autres passifs non courants (dont participation des salariés)</t>
  </si>
  <si>
    <t>Actifs courants</t>
  </si>
  <si>
    <t>Stocks</t>
  </si>
  <si>
    <t>Clients et comptes rattachés</t>
  </si>
  <si>
    <t xml:space="preserve">Trésorerie                                                                          </t>
  </si>
  <si>
    <t>Passifs courants</t>
  </si>
  <si>
    <t>Fournisseurs et comptes rattachés</t>
  </si>
  <si>
    <t>Provisions pour risques et charges courantes</t>
  </si>
  <si>
    <t>TOTAL GENERAL</t>
  </si>
  <si>
    <t>Chiffre d’affaires</t>
  </si>
  <si>
    <t>Achats consommés</t>
  </si>
  <si>
    <t>Charges de personnel</t>
  </si>
  <si>
    <t>Charges externes</t>
  </si>
  <si>
    <t>Impôts et taxes</t>
  </si>
  <si>
    <t>Dotations aux amortissements</t>
  </si>
  <si>
    <t>Autres produits et charges opérationnels</t>
  </si>
  <si>
    <t>Résultat opérationnel</t>
  </si>
  <si>
    <t>Coût de l’endettement financier net</t>
  </si>
  <si>
    <t>Autres produits et charges financiers</t>
  </si>
  <si>
    <t>Charges d’impôt</t>
  </si>
  <si>
    <t>Quote part du résultat net des sociétés mises en équivalence</t>
  </si>
  <si>
    <t>Résultat net avant résultat des activités arrêtées ou en cours de cession</t>
  </si>
  <si>
    <t>Résultat net d’impôt des activités arrêtées ou en cours de cession</t>
  </si>
  <si>
    <t>Résultat consolidé net</t>
  </si>
  <si>
    <t>Part du groupe</t>
  </si>
  <si>
    <t>Part des minoritaires</t>
  </si>
  <si>
    <t>Résultat par action</t>
  </si>
  <si>
    <t>Production stockée-immobilisée</t>
  </si>
  <si>
    <t xml:space="preserve">Autres créances et comptes de régularisation </t>
  </si>
  <si>
    <t>Emprunts  et dettes financieres LT (plus d’un an)</t>
  </si>
  <si>
    <t>Emprunts  et dettes financieres CT (moins  d’un an)</t>
  </si>
  <si>
    <t>Dettes fiscales et sociales courant</t>
  </si>
  <si>
    <t>Dettes fiscales et sociales et autres dettes</t>
  </si>
  <si>
    <t>Comptes bancaires créditeurs</t>
  </si>
  <si>
    <t>Dotations aux provisions nettes</t>
  </si>
  <si>
    <t>Produits  nets de trésorerie et d’équivalents de trésorerie</t>
  </si>
  <si>
    <t>Produits opérationnels courant</t>
  </si>
  <si>
    <t>Charges opérationnelles courant</t>
  </si>
  <si>
    <t>Charges d’exploitation nettes</t>
  </si>
  <si>
    <t>Charges de financement</t>
  </si>
  <si>
    <t>Marge opérationnelle courant</t>
  </si>
  <si>
    <t>Résultat financier</t>
  </si>
  <si>
    <t>Immobilisations incorporelles</t>
  </si>
  <si>
    <t>REF  ANNEXE</t>
  </si>
  <si>
    <t>note 14</t>
  </si>
  <si>
    <t>note 15</t>
  </si>
  <si>
    <t>note 16</t>
  </si>
  <si>
    <t>note 17</t>
  </si>
  <si>
    <t>note 18</t>
  </si>
  <si>
    <t>note 20</t>
  </si>
  <si>
    <t>note 21</t>
  </si>
  <si>
    <t>note 25</t>
  </si>
  <si>
    <t>note 26</t>
  </si>
  <si>
    <t>note 8</t>
  </si>
  <si>
    <t>note 11</t>
  </si>
  <si>
    <t>note 19</t>
  </si>
  <si>
    <t>note 22</t>
  </si>
  <si>
    <t>-</t>
  </si>
  <si>
    <t>note 13</t>
  </si>
  <si>
    <t>note 24</t>
  </si>
  <si>
    <t>note 4</t>
  </si>
  <si>
    <t>note 7</t>
  </si>
  <si>
    <t>note 10</t>
  </si>
  <si>
    <t>Acomptes et avances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</si>
</sst>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_-* #,##0.0\ _€_-;\-* #,##0.0\ _€_-;_-* &quot;-&quot;??\ _€_-;_-@_-"/>
    <numFmt numFmtId="167" formatCode="_-* #,##0\ _€_-;\-* #,##0\ _€_-;_-* &quot;-&quot;??\ _€_-;_-@_-"/>
    <numFmt numFmtId="168" formatCode="0.0%"/>
    <numFmt numFmtId="169" formatCode="0.0000"/>
    <numFmt numFmtId="170" formatCode="0.000"/>
    <numFmt numFmtId="171" formatCode="0.0"/>
  </numFmts>
  <fonts count="15">
    <font>
      <sz val="10"/>
      <name val="Arial"/>
      <family val="0"/>
    </font>
    <font>
      <sz val="11.5"/>
      <name val="Book Antiqua"/>
      <family val="1"/>
    </font>
    <font>
      <b/>
      <sz val="11.5"/>
      <name val="Book Antiqua"/>
      <family val="1"/>
    </font>
    <font>
      <b/>
      <sz val="10"/>
      <name val="Book Antiqua"/>
      <family val="1"/>
    </font>
    <font>
      <b/>
      <u val="single"/>
      <sz val="10"/>
      <name val="Book Antiqua"/>
      <family val="1"/>
    </font>
    <font>
      <sz val="10"/>
      <name val="Book Antiqua"/>
      <family val="1"/>
    </font>
    <font>
      <b/>
      <sz val="10"/>
      <name val="Arial"/>
      <family val="0"/>
    </font>
    <font>
      <b/>
      <i/>
      <sz val="11.5"/>
      <name val="Book Antiqua"/>
      <family val="1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Book Antiqua"/>
      <family val="1"/>
    </font>
    <font>
      <sz val="10"/>
      <color indexed="10"/>
      <name val="Arial"/>
      <family val="0"/>
    </font>
    <font>
      <sz val="10"/>
      <color indexed="10"/>
      <name val="Book Antiqua"/>
      <family val="1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1" xfId="0" applyFont="1" applyBorder="1" applyAlignment="1">
      <alignment horizontal="justify" vertical="top" wrapText="1"/>
    </xf>
    <xf numFmtId="14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167" fontId="3" fillId="0" borderId="5" xfId="17" applyNumberFormat="1" applyFont="1" applyBorder="1" applyAlignment="1">
      <alignment horizontal="right" vertical="top" wrapText="1"/>
    </xf>
    <xf numFmtId="167" fontId="0" fillId="0" borderId="5" xfId="17" applyNumberFormat="1" applyBorder="1" applyAlignment="1">
      <alignment horizontal="right" vertical="top" wrapText="1"/>
    </xf>
    <xf numFmtId="167" fontId="5" fillId="0" borderId="5" xfId="17" applyNumberFormat="1" applyFont="1" applyBorder="1" applyAlignment="1">
      <alignment horizontal="right" vertical="top" wrapText="1"/>
    </xf>
    <xf numFmtId="167" fontId="0" fillId="0" borderId="5" xfId="17" applyNumberFormat="1" applyBorder="1" applyAlignment="1">
      <alignment vertical="top" wrapText="1"/>
    </xf>
    <xf numFmtId="167" fontId="0" fillId="0" borderId="6" xfId="17" applyNumberFormat="1" applyBorder="1" applyAlignment="1">
      <alignment vertical="top" wrapText="1"/>
    </xf>
    <xf numFmtId="167" fontId="5" fillId="0" borderId="6" xfId="17" applyNumberFormat="1" applyFont="1" applyBorder="1" applyAlignment="1">
      <alignment horizontal="right" vertical="top" wrapText="1"/>
    </xf>
    <xf numFmtId="167" fontId="3" fillId="0" borderId="6" xfId="17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vertical="top" wrapText="1"/>
    </xf>
    <xf numFmtId="3" fontId="2" fillId="0" borderId="5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0" fillId="0" borderId="3" xfId="0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3" fontId="2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167" fontId="5" fillId="0" borderId="3" xfId="17" applyNumberFormat="1" applyFont="1" applyBorder="1" applyAlignment="1">
      <alignment horizontal="righ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3" xfId="0" applyFont="1" applyFill="1" applyBorder="1" applyAlignment="1">
      <alignment wrapText="1"/>
    </xf>
    <xf numFmtId="3" fontId="6" fillId="0" borderId="2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3" fontId="0" fillId="0" borderId="8" xfId="0" applyNumberForma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/>
    </xf>
    <xf numFmtId="0" fontId="0" fillId="0" borderId="6" xfId="0" applyBorder="1" applyAlignment="1">
      <alignment horizontal="right" vertical="top" wrapText="1"/>
    </xf>
    <xf numFmtId="0" fontId="7" fillId="0" borderId="3" xfId="0" applyFont="1" applyBorder="1" applyAlignment="1">
      <alignment horizontal="justify" vertical="top" wrapText="1"/>
    </xf>
    <xf numFmtId="0" fontId="8" fillId="0" borderId="5" xfId="0" applyFont="1" applyBorder="1" applyAlignment="1">
      <alignment horizontal="right" vertical="top" wrapText="1"/>
    </xf>
    <xf numFmtId="0" fontId="2" fillId="0" borderId="2" xfId="0" applyFont="1" applyBorder="1" applyAlignment="1">
      <alignment horizontal="right" vertical="top" wrapText="1"/>
    </xf>
    <xf numFmtId="1" fontId="8" fillId="0" borderId="5" xfId="0" applyNumberFormat="1" applyFont="1" applyBorder="1" applyAlignment="1">
      <alignment horizontal="right" vertical="top" wrapText="1"/>
    </xf>
    <xf numFmtId="14" fontId="11" fillId="0" borderId="2" xfId="0" applyNumberFormat="1" applyFont="1" applyBorder="1" applyAlignment="1">
      <alignment vertical="top" wrapText="1"/>
    </xf>
    <xf numFmtId="167" fontId="11" fillId="0" borderId="5" xfId="17" applyNumberFormat="1" applyFont="1" applyBorder="1" applyAlignment="1">
      <alignment vertical="top" wrapText="1"/>
    </xf>
    <xf numFmtId="167" fontId="11" fillId="0" borderId="6" xfId="17" applyNumberFormat="1" applyFont="1" applyBorder="1" applyAlignment="1">
      <alignment vertical="top" wrapText="1"/>
    </xf>
    <xf numFmtId="14" fontId="11" fillId="0" borderId="2" xfId="0" applyNumberFormat="1" applyFont="1" applyBorder="1" applyAlignment="1">
      <alignment horizontal="left" vertical="top" wrapText="1"/>
    </xf>
    <xf numFmtId="167" fontId="11" fillId="0" borderId="5" xfId="17" applyNumberFormat="1" applyFont="1" applyBorder="1" applyAlignment="1">
      <alignment horizontal="left" vertical="top" wrapText="1"/>
    </xf>
    <xf numFmtId="167" fontId="12" fillId="0" borderId="5" xfId="17" applyNumberFormat="1" applyFont="1" applyBorder="1" applyAlignment="1">
      <alignment horizontal="left" vertical="top" wrapText="1"/>
    </xf>
    <xf numFmtId="167" fontId="13" fillId="0" borderId="5" xfId="17" applyNumberFormat="1" applyFont="1" applyBorder="1" applyAlignment="1">
      <alignment horizontal="left" vertical="top" wrapText="1"/>
    </xf>
    <xf numFmtId="167" fontId="11" fillId="0" borderId="6" xfId="17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167" fontId="11" fillId="0" borderId="4" xfId="17" applyNumberFormat="1" applyFont="1" applyBorder="1" applyAlignment="1">
      <alignment horizontal="left" vertical="top" wrapText="1"/>
    </xf>
    <xf numFmtId="167" fontId="11" fillId="0" borderId="7" xfId="17" applyNumberFormat="1" applyFont="1" applyBorder="1" applyAlignment="1">
      <alignment horizontal="left" vertical="top" wrapText="1"/>
    </xf>
    <xf numFmtId="167" fontId="14" fillId="0" borderId="5" xfId="17" applyNumberFormat="1" applyFont="1" applyBorder="1" applyAlignment="1">
      <alignment vertical="top" wrapText="1"/>
    </xf>
    <xf numFmtId="167" fontId="14" fillId="0" borderId="6" xfId="17" applyNumberFormat="1" applyFont="1" applyBorder="1" applyAlignment="1">
      <alignment vertical="top" wrapText="1"/>
    </xf>
    <xf numFmtId="0" fontId="14" fillId="0" borderId="0" xfId="0" applyFont="1" applyAlignment="1">
      <alignment/>
    </xf>
    <xf numFmtId="1" fontId="1" fillId="0" borderId="5" xfId="0" applyNumberFormat="1" applyFont="1" applyBorder="1" applyAlignment="1">
      <alignment horizontal="right" vertical="top" wrapText="1"/>
    </xf>
    <xf numFmtId="1" fontId="2" fillId="0" borderId="2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1" fontId="1" fillId="0" borderId="0" xfId="0" applyNumberFormat="1" applyFont="1" applyBorder="1" applyAlignment="1">
      <alignment horizontal="right" vertical="top" wrapText="1"/>
    </xf>
    <xf numFmtId="1" fontId="0" fillId="0" borderId="3" xfId="0" applyNumberFormat="1" applyBorder="1" applyAlignment="1">
      <alignment/>
    </xf>
    <xf numFmtId="1" fontId="0" fillId="0" borderId="7" xfId="0" applyNumberFormat="1" applyBorder="1" applyAlignment="1">
      <alignment wrapText="1"/>
    </xf>
    <xf numFmtId="0" fontId="0" fillId="0" borderId="0" xfId="0" applyFill="1" applyAlignment="1">
      <alignment/>
    </xf>
    <xf numFmtId="167" fontId="5" fillId="0" borderId="5" xfId="17" applyNumberFormat="1" applyFont="1" applyFill="1" applyBorder="1" applyAlignment="1">
      <alignment horizontal="right" vertical="top" wrapText="1"/>
    </xf>
    <xf numFmtId="167" fontId="5" fillId="0" borderId="3" xfId="17" applyNumberFormat="1" applyFont="1" applyBorder="1" applyAlignment="1">
      <alignment horizontal="right" vertical="top" wrapText="1"/>
    </xf>
    <xf numFmtId="167" fontId="5" fillId="0" borderId="4" xfId="17" applyNumberFormat="1" applyFont="1" applyBorder="1" applyAlignment="1">
      <alignment horizontal="righ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6">
      <selection activeCell="F24" sqref="F24"/>
    </sheetView>
  </sheetViews>
  <sheetFormatPr defaultColWidth="11.421875" defaultRowHeight="12.75"/>
  <cols>
    <col min="1" max="1" width="26.8515625" style="0" customWidth="1"/>
    <col min="2" max="2" width="11.57421875" style="0" bestFit="1" customWidth="1"/>
    <col min="3" max="3" width="10.140625" style="0" bestFit="1" customWidth="1"/>
    <col min="4" max="4" width="10.140625" style="59" customWidth="1"/>
    <col min="5" max="5" width="31.421875" style="0" customWidth="1"/>
    <col min="6" max="7" width="10.140625" style="0" bestFit="1" customWidth="1"/>
    <col min="8" max="8" width="10.140625" style="54" customWidth="1"/>
  </cols>
  <sheetData>
    <row r="1" spans="1:8" ht="30.75" thickBot="1">
      <c r="A1" s="1" t="s">
        <v>0</v>
      </c>
      <c r="B1" s="2">
        <v>39447</v>
      </c>
      <c r="C1" s="2">
        <v>39082</v>
      </c>
      <c r="D1" s="46" t="s">
        <v>64</v>
      </c>
      <c r="E1" s="1" t="s">
        <v>1</v>
      </c>
      <c r="F1" s="2">
        <v>39447</v>
      </c>
      <c r="G1" s="2">
        <v>39082</v>
      </c>
      <c r="H1" s="49" t="s">
        <v>64</v>
      </c>
    </row>
    <row r="2" spans="1:8" ht="15">
      <c r="A2" s="3" t="s">
        <v>2</v>
      </c>
      <c r="B2" s="10">
        <f>SUM(B3:B12)</f>
        <v>39591.258</v>
      </c>
      <c r="C2" s="10">
        <f>SUM(C3:C12)</f>
        <v>38151.8</v>
      </c>
      <c r="D2" s="47"/>
      <c r="E2" s="3" t="s">
        <v>8</v>
      </c>
      <c r="F2" s="10">
        <f>SUM(F3:F10)</f>
        <v>41330</v>
      </c>
      <c r="G2" s="10">
        <f>SUM(G3:G10)</f>
        <v>50143</v>
      </c>
      <c r="H2" s="50" t="s">
        <v>71</v>
      </c>
    </row>
    <row r="3" spans="1:8" ht="13.5">
      <c r="A3" s="4"/>
      <c r="B3" s="11"/>
      <c r="C3" s="11"/>
      <c r="D3" s="57"/>
      <c r="E3" s="4" t="s">
        <v>9</v>
      </c>
      <c r="F3" s="12">
        <v>2300</v>
      </c>
      <c r="G3" s="12">
        <v>2300</v>
      </c>
      <c r="H3" s="51"/>
    </row>
    <row r="4" spans="1:8" ht="15">
      <c r="A4" s="4"/>
      <c r="B4" s="12"/>
      <c r="C4" s="12"/>
      <c r="D4" s="47"/>
      <c r="E4" s="4" t="s">
        <v>10</v>
      </c>
      <c r="F4" s="12">
        <v>7477</v>
      </c>
      <c r="G4" s="12">
        <v>7477</v>
      </c>
      <c r="H4" s="52"/>
    </row>
    <row r="5" spans="1:8" ht="15">
      <c r="A5" s="4" t="s">
        <v>63</v>
      </c>
      <c r="B5" s="12">
        <f>(358394+520322+26505336+752619+848500)/1000</f>
        <v>28985.171</v>
      </c>
      <c r="C5" s="12">
        <v>26542.4</v>
      </c>
      <c r="D5" s="47" t="s">
        <v>79</v>
      </c>
      <c r="E5" s="4" t="s">
        <v>11</v>
      </c>
      <c r="F5" s="12">
        <v>105</v>
      </c>
      <c r="G5" s="12">
        <v>105</v>
      </c>
      <c r="H5" s="52"/>
    </row>
    <row r="6" spans="1:8" ht="15">
      <c r="A6" s="4" t="s">
        <v>3</v>
      </c>
      <c r="B6" s="12">
        <f>(351415+2155235+2622300+4517973+7164-30000)/1000</f>
        <v>9624.087</v>
      </c>
      <c r="C6" s="12">
        <v>10627.4</v>
      </c>
      <c r="D6" s="47" t="s">
        <v>65</v>
      </c>
      <c r="E6" s="4" t="s">
        <v>12</v>
      </c>
      <c r="F6" s="12">
        <v>230</v>
      </c>
      <c r="G6" s="12">
        <v>230</v>
      </c>
      <c r="H6" s="52"/>
    </row>
    <row r="7" spans="1:8" ht="15">
      <c r="A7" s="4" t="s">
        <v>4</v>
      </c>
      <c r="B7" s="12">
        <v>30</v>
      </c>
      <c r="C7" s="12">
        <v>30</v>
      </c>
      <c r="D7" s="47"/>
      <c r="E7" s="4" t="s">
        <v>13</v>
      </c>
      <c r="F7" s="11"/>
      <c r="G7" s="12"/>
      <c r="H7" s="52"/>
    </row>
    <row r="8" spans="1:8" ht="15">
      <c r="A8" s="4" t="s">
        <v>5</v>
      </c>
      <c r="B8" s="12">
        <v>865</v>
      </c>
      <c r="C8" s="12">
        <v>895</v>
      </c>
      <c r="D8" s="47" t="s">
        <v>66</v>
      </c>
      <c r="E8" s="4" t="s">
        <v>14</v>
      </c>
      <c r="F8" s="12">
        <v>28369</v>
      </c>
      <c r="G8" s="12">
        <v>37671</v>
      </c>
      <c r="H8" s="52"/>
    </row>
    <row r="9" spans="1:8" ht="27">
      <c r="A9" s="4" t="s">
        <v>6</v>
      </c>
      <c r="B9" s="12">
        <v>0</v>
      </c>
      <c r="C9" s="12" t="s">
        <v>78</v>
      </c>
      <c r="D9" s="47"/>
      <c r="E9" s="4" t="s">
        <v>15</v>
      </c>
      <c r="F9" s="12">
        <v>4</v>
      </c>
      <c r="G9" s="12">
        <v>9</v>
      </c>
      <c r="H9" s="52"/>
    </row>
    <row r="10" spans="1:8" ht="15">
      <c r="A10" s="4" t="s">
        <v>7</v>
      </c>
      <c r="B10" s="11">
        <v>87</v>
      </c>
      <c r="C10" s="11">
        <v>57</v>
      </c>
      <c r="D10" s="47" t="s">
        <v>67</v>
      </c>
      <c r="E10" s="4" t="s">
        <v>16</v>
      </c>
      <c r="F10" s="12">
        <v>2845</v>
      </c>
      <c r="G10" s="12">
        <v>2351</v>
      </c>
      <c r="H10" s="51"/>
    </row>
    <row r="11" spans="1:8" ht="15">
      <c r="A11" s="5"/>
      <c r="B11" s="12"/>
      <c r="C11" s="12"/>
      <c r="D11" s="47"/>
      <c r="E11" s="34"/>
      <c r="F11" s="12"/>
      <c r="G11" s="12"/>
      <c r="H11" s="52"/>
    </row>
    <row r="12" spans="1:8" ht="15.75" thickBot="1">
      <c r="A12" s="5"/>
      <c r="B12" s="12"/>
      <c r="C12" s="12"/>
      <c r="D12" s="47"/>
      <c r="E12" s="35"/>
      <c r="F12" s="15"/>
      <c r="G12" s="15"/>
      <c r="H12" s="52"/>
    </row>
    <row r="13" spans="1:8" ht="15.75" thickBot="1">
      <c r="A13" s="5"/>
      <c r="B13" s="12"/>
      <c r="C13" s="13"/>
      <c r="D13" s="57"/>
      <c r="E13" s="9" t="s">
        <v>17</v>
      </c>
      <c r="F13" s="16">
        <v>0</v>
      </c>
      <c r="G13" s="16">
        <v>0</v>
      </c>
      <c r="H13" s="51"/>
    </row>
    <row r="14" spans="1:8" ht="15">
      <c r="A14" s="5"/>
      <c r="B14" s="68"/>
      <c r="C14" s="13"/>
      <c r="D14" s="57"/>
      <c r="E14" s="3" t="s">
        <v>18</v>
      </c>
      <c r="F14" s="10">
        <f>SUM(F15:F18)</f>
        <v>6660</v>
      </c>
      <c r="G14" s="10">
        <f>SUM(G15:G18)</f>
        <v>6073</v>
      </c>
      <c r="H14" s="51"/>
    </row>
    <row r="15" spans="1:8" ht="27">
      <c r="A15" s="5"/>
      <c r="B15" s="68"/>
      <c r="C15" s="13"/>
      <c r="D15" s="57"/>
      <c r="E15" s="4" t="s">
        <v>50</v>
      </c>
      <c r="F15" s="67">
        <v>4734</v>
      </c>
      <c r="G15" s="12">
        <v>4316</v>
      </c>
      <c r="H15" s="50" t="s">
        <v>80</v>
      </c>
    </row>
    <row r="16" spans="1:8" ht="15">
      <c r="A16" s="5"/>
      <c r="B16" s="68"/>
      <c r="C16" s="13"/>
      <c r="D16" s="57"/>
      <c r="E16" s="4" t="s">
        <v>19</v>
      </c>
      <c r="F16" s="12">
        <v>1751</v>
      </c>
      <c r="G16" s="12">
        <v>1730</v>
      </c>
      <c r="H16" s="50" t="s">
        <v>72</v>
      </c>
    </row>
    <row r="17" spans="1:8" ht="27">
      <c r="A17" s="5"/>
      <c r="B17" s="68"/>
      <c r="C17" s="13"/>
      <c r="D17" s="57"/>
      <c r="E17" s="4" t="s">
        <v>20</v>
      </c>
      <c r="F17" s="12">
        <v>67</v>
      </c>
      <c r="G17" s="12">
        <v>0</v>
      </c>
      <c r="H17" s="51"/>
    </row>
    <row r="18" spans="1:8" ht="27.75" thickBot="1">
      <c r="A18" s="6"/>
      <c r="B18" s="69"/>
      <c r="C18" s="14"/>
      <c r="D18" s="58"/>
      <c r="E18" s="33" t="s">
        <v>21</v>
      </c>
      <c r="F18" s="15">
        <v>108</v>
      </c>
      <c r="G18" s="15">
        <v>27</v>
      </c>
      <c r="H18" s="55" t="s">
        <v>72</v>
      </c>
    </row>
    <row r="19" spans="1:8" ht="15">
      <c r="A19" s="3" t="s">
        <v>22</v>
      </c>
      <c r="B19" s="10">
        <f>SUM(B20:B28)</f>
        <v>21884</v>
      </c>
      <c r="C19" s="10">
        <f>SUM(C20:C28)</f>
        <v>33383.8</v>
      </c>
      <c r="D19" s="47"/>
      <c r="E19" s="3" t="s">
        <v>26</v>
      </c>
      <c r="F19" s="10">
        <f>SUM(F20:F28)</f>
        <v>13485</v>
      </c>
      <c r="G19" s="10">
        <f>SUM(G20:G28)</f>
        <v>15319.8</v>
      </c>
      <c r="H19" s="56"/>
    </row>
    <row r="20" spans="1:8" ht="15">
      <c r="A20" s="4" t="s">
        <v>23</v>
      </c>
      <c r="B20" s="12">
        <v>9903</v>
      </c>
      <c r="C20" s="12">
        <v>10182.4</v>
      </c>
      <c r="D20" s="47" t="s">
        <v>69</v>
      </c>
      <c r="E20" s="4" t="s">
        <v>27</v>
      </c>
      <c r="F20" s="12">
        <v>4269</v>
      </c>
      <c r="G20" s="12">
        <v>4317.4</v>
      </c>
      <c r="H20" s="50" t="s">
        <v>73</v>
      </c>
    </row>
    <row r="21" spans="1:8" ht="15">
      <c r="A21" s="4"/>
      <c r="B21" s="12"/>
      <c r="C21" s="12"/>
      <c r="D21" s="47"/>
      <c r="E21" s="4"/>
      <c r="F21" s="12"/>
      <c r="G21" s="12"/>
      <c r="H21" s="50"/>
    </row>
    <row r="22" spans="1:8" ht="15">
      <c r="A22" s="4" t="s">
        <v>84</v>
      </c>
      <c r="B22" s="12"/>
      <c r="C22" s="12"/>
      <c r="D22" s="47"/>
      <c r="E22" s="4"/>
      <c r="F22" s="12"/>
      <c r="G22" s="12"/>
      <c r="H22" s="50"/>
    </row>
    <row r="23" spans="1:8" ht="15">
      <c r="A23" s="4"/>
      <c r="B23" s="12"/>
      <c r="C23" s="12"/>
      <c r="D23" s="47"/>
      <c r="E23" s="4"/>
      <c r="F23" s="12"/>
      <c r="G23" s="12"/>
      <c r="H23" s="50"/>
    </row>
    <row r="24" spans="1:8" ht="27">
      <c r="A24" s="4" t="s">
        <v>24</v>
      </c>
      <c r="B24" s="12">
        <v>3412</v>
      </c>
      <c r="C24" s="12">
        <v>3524.4</v>
      </c>
      <c r="D24" s="47" t="s">
        <v>68</v>
      </c>
      <c r="E24" s="4" t="s">
        <v>51</v>
      </c>
      <c r="F24" s="67">
        <v>2496</v>
      </c>
      <c r="G24" s="12">
        <v>2951.4</v>
      </c>
      <c r="H24" s="50" t="s">
        <v>80</v>
      </c>
    </row>
    <row r="25" spans="1:8" ht="27">
      <c r="A25" s="4" t="s">
        <v>49</v>
      </c>
      <c r="B25" s="12">
        <f>1139+589</f>
        <v>1728</v>
      </c>
      <c r="C25" s="12">
        <v>1060</v>
      </c>
      <c r="D25" s="47" t="s">
        <v>76</v>
      </c>
      <c r="E25" s="4" t="s">
        <v>54</v>
      </c>
      <c r="F25" s="12">
        <v>672</v>
      </c>
      <c r="G25" s="12">
        <v>1251</v>
      </c>
      <c r="H25" s="50" t="s">
        <v>80</v>
      </c>
    </row>
    <row r="26" spans="1:8" ht="15">
      <c r="A26" s="4" t="s">
        <v>25</v>
      </c>
      <c r="B26" s="32">
        <v>6841</v>
      </c>
      <c r="C26" s="12">
        <v>18617</v>
      </c>
      <c r="D26" s="47" t="s">
        <v>70</v>
      </c>
      <c r="E26" s="4" t="s">
        <v>52</v>
      </c>
      <c r="F26" s="12">
        <v>0</v>
      </c>
      <c r="G26" s="12">
        <v>0</v>
      </c>
      <c r="H26" s="50" t="s">
        <v>73</v>
      </c>
    </row>
    <row r="27" spans="1:8" ht="27">
      <c r="A27" s="5"/>
      <c r="B27" s="13"/>
      <c r="C27" s="13"/>
      <c r="D27" s="57"/>
      <c r="E27" s="36" t="s">
        <v>53</v>
      </c>
      <c r="F27" s="12">
        <v>4758</v>
      </c>
      <c r="G27" s="12">
        <v>4869</v>
      </c>
      <c r="H27" s="50" t="s">
        <v>73</v>
      </c>
    </row>
    <row r="28" spans="1:8" ht="27.75" thickBot="1">
      <c r="A28" s="6"/>
      <c r="B28" s="15"/>
      <c r="C28" s="15"/>
      <c r="D28" s="48"/>
      <c r="E28" s="33" t="s">
        <v>28</v>
      </c>
      <c r="F28" s="15">
        <v>1290</v>
      </c>
      <c r="G28" s="15">
        <v>1931</v>
      </c>
      <c r="H28" s="55" t="s">
        <v>77</v>
      </c>
    </row>
    <row r="29" spans="1:8" ht="15.75" thickBot="1">
      <c r="A29" s="9" t="s">
        <v>29</v>
      </c>
      <c r="B29" s="16">
        <f>+B19+B2</f>
        <v>61475.258</v>
      </c>
      <c r="C29" s="16">
        <f>+C19+C2</f>
        <v>71535.6</v>
      </c>
      <c r="D29" s="48"/>
      <c r="E29" s="9" t="s">
        <v>29</v>
      </c>
      <c r="F29" s="16">
        <f>F2+F13+F14+F19</f>
        <v>61475</v>
      </c>
      <c r="G29" s="16">
        <f>G2+G13+G14+G19</f>
        <v>71535.8</v>
      </c>
      <c r="H29" s="53"/>
    </row>
    <row r="32" ht="12.75">
      <c r="F32" s="66"/>
    </row>
  </sheetData>
  <mergeCells count="1">
    <mergeCell ref="B14:B18"/>
  </mergeCells>
  <printOptions/>
  <pageMargins left="0.3937007874015748" right="0" top="0.3937007874015748" bottom="0.3937007874015748" header="0.11811023622047245" footer="0.11811023622047245"/>
  <pageSetup horizontalDpi="360" verticalDpi="360" orientation="landscape" paperSize="9" r:id="rId1"/>
  <headerFooter alignWithMargins="0">
    <oddHeader>&amp;CBILANS CONSOLIDES DU GROUPE DEVERNOIS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4">
      <selection activeCell="G10" sqref="F10:G10"/>
    </sheetView>
  </sheetViews>
  <sheetFormatPr defaultColWidth="11.421875" defaultRowHeight="12.75"/>
  <cols>
    <col min="1" max="1" width="41.28125" style="0" customWidth="1"/>
  </cols>
  <sheetData>
    <row r="1" spans="1:4" ht="30.75" thickBot="1">
      <c r="A1" s="17"/>
      <c r="B1" s="18">
        <v>39447</v>
      </c>
      <c r="C1" s="18">
        <v>39082</v>
      </c>
      <c r="D1" s="46" t="s">
        <v>64</v>
      </c>
    </row>
    <row r="2" spans="1:4" ht="15">
      <c r="A2" s="19" t="s">
        <v>30</v>
      </c>
      <c r="B2" s="22">
        <v>48518</v>
      </c>
      <c r="C2" s="22">
        <v>47133</v>
      </c>
      <c r="D2" s="47" t="s">
        <v>81</v>
      </c>
    </row>
    <row r="3" spans="1:4" ht="17.25" thickBot="1">
      <c r="A3" s="20" t="s">
        <v>48</v>
      </c>
      <c r="B3" s="60">
        <v>1747</v>
      </c>
      <c r="C3" s="8">
        <v>859</v>
      </c>
      <c r="D3" s="8"/>
    </row>
    <row r="4" spans="1:4" s="31" customFormat="1" ht="15.75" thickBot="1">
      <c r="A4" s="29" t="s">
        <v>57</v>
      </c>
      <c r="B4" s="30">
        <f>SUM(B2:B3)</f>
        <v>50265</v>
      </c>
      <c r="C4" s="30">
        <f>SUM(C2:C3)</f>
        <v>47992</v>
      </c>
      <c r="D4" s="30"/>
    </row>
    <row r="5" spans="1:4" ht="16.5">
      <c r="A5" s="20" t="s">
        <v>31</v>
      </c>
      <c r="B5" s="23">
        <v>-12082</v>
      </c>
      <c r="C5" s="23">
        <v>-10506</v>
      </c>
      <c r="D5" s="23"/>
    </row>
    <row r="6" spans="1:4" ht="16.5">
      <c r="A6" s="20" t="s">
        <v>32</v>
      </c>
      <c r="B6" s="23">
        <v>-13484</v>
      </c>
      <c r="C6" s="23">
        <v>-13394.4</v>
      </c>
      <c r="D6" s="23"/>
    </row>
    <row r="7" spans="1:4" ht="16.5">
      <c r="A7" s="20" t="s">
        <v>33</v>
      </c>
      <c r="B7" s="23">
        <v>-16803</v>
      </c>
      <c r="C7" s="23">
        <v>-15430.4</v>
      </c>
      <c r="D7" s="23"/>
    </row>
    <row r="8" spans="1:4" ht="16.5">
      <c r="A8" s="20" t="s">
        <v>34</v>
      </c>
      <c r="B8" s="23">
        <v>-940</v>
      </c>
      <c r="C8" s="23">
        <v>-1075</v>
      </c>
      <c r="D8" s="23"/>
    </row>
    <row r="9" spans="1:4" ht="16.5">
      <c r="A9" s="20" t="s">
        <v>35</v>
      </c>
      <c r="B9" s="23">
        <v>-3183</v>
      </c>
      <c r="C9" s="23">
        <v>-3339</v>
      </c>
      <c r="D9" s="23"/>
    </row>
    <row r="10" spans="1:4" ht="16.5">
      <c r="A10" s="20" t="s">
        <v>55</v>
      </c>
      <c r="B10" s="23">
        <v>454</v>
      </c>
      <c r="C10" s="23">
        <v>-157</v>
      </c>
      <c r="D10" s="23"/>
    </row>
    <row r="11" spans="1:4" ht="17.25" thickBot="1">
      <c r="A11" s="20" t="s">
        <v>59</v>
      </c>
      <c r="B11" s="23">
        <v>-256</v>
      </c>
      <c r="C11" s="23">
        <v>89</v>
      </c>
      <c r="D11" s="47" t="s">
        <v>82</v>
      </c>
    </row>
    <row r="12" spans="1:4" s="31" customFormat="1" ht="15.75" thickBot="1">
      <c r="A12" s="29" t="s">
        <v>58</v>
      </c>
      <c r="B12" s="30">
        <f>SUM(B5:B11)</f>
        <v>-46294</v>
      </c>
      <c r="C12" s="30">
        <f>SUM(C5:C11)</f>
        <v>-43812.8</v>
      </c>
      <c r="D12" s="30"/>
    </row>
    <row r="13" spans="1:4" s="31" customFormat="1" ht="15.75" thickBot="1">
      <c r="A13" s="29" t="s">
        <v>61</v>
      </c>
      <c r="B13" s="30">
        <f>B4+B12</f>
        <v>3971</v>
      </c>
      <c r="C13" s="30">
        <v>4180</v>
      </c>
      <c r="D13" s="30"/>
    </row>
    <row r="14" spans="1:4" ht="16.5">
      <c r="A14" s="20" t="s">
        <v>36</v>
      </c>
      <c r="B14" s="23">
        <v>339</v>
      </c>
      <c r="C14" s="8">
        <v>-669</v>
      </c>
      <c r="D14" s="47" t="s">
        <v>74</v>
      </c>
    </row>
    <row r="15" spans="1:4" ht="13.5" thickBot="1">
      <c r="A15" s="24"/>
      <c r="B15" s="7"/>
      <c r="C15" s="7"/>
      <c r="D15" s="7"/>
    </row>
    <row r="16" spans="1:4" ht="15.75" thickBot="1">
      <c r="A16" s="29" t="s">
        <v>37</v>
      </c>
      <c r="B16" s="30">
        <f>SUM(B13:B14)</f>
        <v>4310</v>
      </c>
      <c r="C16" s="30">
        <v>3510</v>
      </c>
      <c r="D16" s="30"/>
    </row>
    <row r="17" spans="1:6" ht="33">
      <c r="A17" s="26" t="s">
        <v>56</v>
      </c>
      <c r="B17" s="65">
        <v>126</v>
      </c>
      <c r="C17" s="65">
        <v>260</v>
      </c>
      <c r="D17" s="8"/>
      <c r="F17" s="62"/>
    </row>
    <row r="18" spans="1:6" ht="16.5">
      <c r="A18" s="26" t="s">
        <v>60</v>
      </c>
      <c r="B18" s="64">
        <v>-282</v>
      </c>
      <c r="C18" s="8">
        <v>-294</v>
      </c>
      <c r="D18" s="47"/>
      <c r="F18" s="62"/>
    </row>
    <row r="19" spans="1:6" ht="15">
      <c r="A19" s="42" t="s">
        <v>38</v>
      </c>
      <c r="B19" s="45">
        <f>SUM(B17:B18)</f>
        <v>-156</v>
      </c>
      <c r="C19" s="43">
        <v>-33</v>
      </c>
      <c r="D19" s="47" t="s">
        <v>83</v>
      </c>
      <c r="F19" s="62"/>
    </row>
    <row r="20" spans="1:6" ht="16.5">
      <c r="A20" s="20" t="s">
        <v>39</v>
      </c>
      <c r="B20" s="60">
        <v>243</v>
      </c>
      <c r="C20" s="8">
        <v>122</v>
      </c>
      <c r="D20" s="8"/>
      <c r="F20" s="63"/>
    </row>
    <row r="21" spans="1:4" ht="15.75" thickBot="1">
      <c r="A21" s="25"/>
      <c r="B21" s="27"/>
      <c r="C21" s="27">
        <v>0</v>
      </c>
      <c r="D21" s="27"/>
    </row>
    <row r="22" spans="1:4" ht="15.75" thickBot="1">
      <c r="A22" s="29" t="s">
        <v>62</v>
      </c>
      <c r="B22" s="61">
        <f>B19+B20</f>
        <v>87</v>
      </c>
      <c r="C22" s="61">
        <f>C19+C20</f>
        <v>89</v>
      </c>
      <c r="D22" s="44"/>
    </row>
    <row r="23" spans="1:4" ht="15">
      <c r="A23" s="19" t="s">
        <v>40</v>
      </c>
      <c r="B23" s="22">
        <v>-1552</v>
      </c>
      <c r="C23" s="22">
        <v>-1248</v>
      </c>
      <c r="D23" s="47" t="s">
        <v>75</v>
      </c>
    </row>
    <row r="24" spans="1:4" ht="12.75">
      <c r="A24" s="24"/>
      <c r="B24" s="7"/>
      <c r="C24" s="7"/>
      <c r="D24" s="7"/>
    </row>
    <row r="25" spans="1:4" ht="30">
      <c r="A25" s="19" t="s">
        <v>41</v>
      </c>
      <c r="B25" s="28"/>
      <c r="C25" s="28">
        <v>0</v>
      </c>
      <c r="D25" s="28"/>
    </row>
    <row r="26" spans="1:4" ht="13.5" thickBot="1">
      <c r="A26" s="24"/>
      <c r="B26" s="7"/>
      <c r="C26" s="7"/>
      <c r="D26" s="7"/>
    </row>
    <row r="27" spans="1:4" s="31" customFormat="1" ht="30.75" thickBot="1">
      <c r="A27" s="29" t="s">
        <v>42</v>
      </c>
      <c r="B27" s="37">
        <v>2845</v>
      </c>
      <c r="C27" s="37">
        <f>+C16+C22+C23</f>
        <v>2351</v>
      </c>
      <c r="D27" s="37"/>
    </row>
    <row r="28" spans="1:4" ht="33">
      <c r="A28" s="20" t="s">
        <v>43</v>
      </c>
      <c r="B28" s="7"/>
      <c r="C28" s="7"/>
      <c r="D28" s="7"/>
    </row>
    <row r="29" spans="1:4" ht="13.5" thickBot="1">
      <c r="A29" s="24"/>
      <c r="B29" s="7"/>
      <c r="C29" s="7"/>
      <c r="D29" s="7"/>
    </row>
    <row r="30" spans="1:4" s="31" customFormat="1" ht="15.75" thickBot="1">
      <c r="A30" s="29" t="s">
        <v>44</v>
      </c>
      <c r="B30" s="30">
        <f>SUM(B27:B29)</f>
        <v>2845</v>
      </c>
      <c r="C30" s="30">
        <f>SUM(C27:C29)</f>
        <v>2351</v>
      </c>
      <c r="D30" s="30"/>
    </row>
    <row r="31" spans="1:4" ht="16.5">
      <c r="A31" s="38" t="s">
        <v>45</v>
      </c>
      <c r="B31" s="39">
        <f>+B30-B32</f>
        <v>2845</v>
      </c>
      <c r="C31" s="39">
        <f>+C30-C32</f>
        <v>2351</v>
      </c>
      <c r="D31" s="39"/>
    </row>
    <row r="32" spans="1:4" ht="17.25" thickBot="1">
      <c r="A32" s="40" t="s">
        <v>46</v>
      </c>
      <c r="B32" s="41">
        <v>0</v>
      </c>
      <c r="C32" s="41">
        <v>0</v>
      </c>
      <c r="D32" s="41"/>
    </row>
    <row r="33" spans="1:4" ht="15">
      <c r="A33" s="24"/>
      <c r="B33" s="22"/>
      <c r="C33" s="22"/>
      <c r="D33" s="22"/>
    </row>
    <row r="34" spans="1:4" ht="15">
      <c r="A34" s="19" t="s">
        <v>47</v>
      </c>
      <c r="B34" s="22">
        <f>+B30/299058*1000</f>
        <v>9.51320479639401</v>
      </c>
      <c r="C34" s="22">
        <f>+C30/299058*1000</f>
        <v>7.861351309779373</v>
      </c>
      <c r="D34" s="22"/>
    </row>
    <row r="35" spans="1:4" ht="17.25" thickBot="1">
      <c r="A35" s="21"/>
      <c r="B35" s="27"/>
      <c r="C35" s="27"/>
      <c r="D35" s="27"/>
    </row>
  </sheetData>
  <printOptions horizontalCentered="1"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Header>&amp;CCOMPTES DE RESULTATS COMPARES DU GROUPE DEVERNOIS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BALLOUX</cp:lastModifiedBy>
  <cp:lastPrinted>2008-03-10T08:47:49Z</cp:lastPrinted>
  <dcterms:created xsi:type="dcterms:W3CDTF">2006-03-15T10:31:22Z</dcterms:created>
  <dcterms:modified xsi:type="dcterms:W3CDTF">2009-04-11T11:56:06Z</dcterms:modified>
  <cp:category/>
  <cp:version/>
  <cp:contentType/>
  <cp:contentStatus/>
</cp:coreProperties>
</file>