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9900" windowHeight="6660" activeTab="1"/>
  </bookViews>
  <sheets>
    <sheet name="Feuil1" sheetId="1" r:id="rId1"/>
    <sheet name="Feuil3" sheetId="2" r:id="rId2"/>
  </sheets>
  <definedNames>
    <definedName name="_xlnm.Print_Area" localSheetId="0">'Feuil1'!$A$1:$G$58</definedName>
    <definedName name="_xlnm.Print_Area" localSheetId="1">'Feuil3'!$A$1:$D$57</definedName>
  </definedNames>
  <calcPr fullCalcOnLoad="1"/>
</workbook>
</file>

<file path=xl/sharedStrings.xml><?xml version="1.0" encoding="utf-8"?>
<sst xmlns="http://schemas.openxmlformats.org/spreadsheetml/2006/main" count="69" uniqueCount="45">
  <si>
    <t>NOTES</t>
  </si>
  <si>
    <t>AU 31.12.2005</t>
  </si>
  <si>
    <t>Capital</t>
  </si>
  <si>
    <t>Prime émission</t>
  </si>
  <si>
    <t>Réserves consolidées</t>
  </si>
  <si>
    <t>Actions propres détenues</t>
  </si>
  <si>
    <t>Fonds propres consolidés</t>
  </si>
  <si>
    <t>Parts des minoritaires</t>
  </si>
  <si>
    <t>. dans les fonds propres</t>
  </si>
  <si>
    <t>. dans les résultats</t>
  </si>
  <si>
    <t>Provisions / risques et charges</t>
  </si>
  <si>
    <t>Emprunts</t>
  </si>
  <si>
    <t>Dettes d’exploitation</t>
  </si>
  <si>
    <t>Dettes diverses</t>
  </si>
  <si>
    <t>Impôts différés passif</t>
  </si>
  <si>
    <t>TOTAL PASSIF</t>
  </si>
  <si>
    <t>Provisions avantages personnel</t>
  </si>
  <si>
    <t>FAIENCERIES DE SARREGUEMINES, DIGOIN &amp; VITRY LE FRANCOIS</t>
  </si>
  <si>
    <t>Siège social : 30/32, rue de Chabrol 75010 PARIS</t>
  </si>
  <si>
    <t>R.C.S. Paris B 562 047 605</t>
  </si>
  <si>
    <r>
      <t xml:space="preserve">PASSIF </t>
    </r>
    <r>
      <rPr>
        <b/>
        <sz val="10"/>
        <rFont val="Arial"/>
        <family val="2"/>
      </rPr>
      <t>(</t>
    </r>
    <r>
      <rPr>
        <sz val="8"/>
        <rFont val="Arial"/>
        <family val="2"/>
      </rPr>
      <t>chiffres en milliers d’ Euros</t>
    </r>
    <r>
      <rPr>
        <b/>
        <sz val="10"/>
        <rFont val="Arial"/>
        <family val="2"/>
      </rPr>
      <t>)</t>
    </r>
  </si>
  <si>
    <t xml:space="preserve">               Société Anonyme à Directoire et Conseil de Surveillance au capital de 4.582.625 €</t>
  </si>
  <si>
    <t>Proforma</t>
  </si>
  <si>
    <t>Capitaux propres du Groupe</t>
  </si>
  <si>
    <t>Provisions pour risques &amp; charges</t>
  </si>
  <si>
    <t>Dettes d'exploitation</t>
  </si>
  <si>
    <t>10-a</t>
  </si>
  <si>
    <t>10-b</t>
  </si>
  <si>
    <t xml:space="preserve">                  BILAN CONSOLIDE AU 31 DECEMBRE 2006</t>
  </si>
  <si>
    <t>AU 31.12.2006</t>
  </si>
  <si>
    <t>STCL</t>
  </si>
  <si>
    <t>NET</t>
  </si>
  <si>
    <t>Avant cession des immobilisations pour 30K€ , et cession des stocks pour 100 K€ dont la contrevaleur est portée en 464000</t>
  </si>
  <si>
    <t>Sortie des comptes actif de STCL dans colonne STCL</t>
  </si>
  <si>
    <t>CORRECTIFS</t>
  </si>
  <si>
    <t>Autres</t>
  </si>
  <si>
    <t>Résultat exercice consolidé STCL</t>
  </si>
  <si>
    <t>Résultat exercice consolidé hors STCL</t>
  </si>
  <si>
    <t>Résultat STCL Actif - Passif supprimés</t>
  </si>
  <si>
    <t>13-a</t>
  </si>
  <si>
    <t>13-b</t>
  </si>
  <si>
    <t>AU 31.12.2007</t>
  </si>
  <si>
    <t xml:space="preserve">                  BILAN CONSOLIDE AU 31 DECEMBRE 2007</t>
  </si>
  <si>
    <t>Solde compte actif-passif STCL</t>
  </si>
  <si>
    <t>Provisions engagements de retraite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</si>
</sst>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#,##0.0\ &quot;€&quot;"/>
    <numFmt numFmtId="175" formatCode="#,##0.00\ &quot;€&quot;"/>
    <numFmt numFmtId="176" formatCode="#,##0.00\ _€"/>
    <numFmt numFmtId="177" formatCode="&quot;Vrai&quot;;&quot;Vrai&quot;;&quot;Faux&quot;"/>
    <numFmt numFmtId="178" formatCode="&quot;Actif&quot;;&quot;Actif&quot;;&quot;Inactif&quot;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lbertus Extra Bold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u val="single"/>
      <sz val="12"/>
      <name val="Albertus Extra Bold"/>
      <family val="2"/>
    </font>
    <font>
      <b/>
      <sz val="10"/>
      <name val="Arial Black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dashDot"/>
      <bottom style="dashDot"/>
    </border>
    <border>
      <left style="thick"/>
      <right>
        <color indexed="63"/>
      </right>
      <top style="dashDot"/>
      <bottom style="dashDot"/>
    </border>
    <border>
      <left style="thick"/>
      <right style="thick"/>
      <top style="dashDot"/>
      <bottom style="dashDot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ashDot"/>
      <bottom style="dashDot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ashDotDot"/>
      <right style="dashDotDot"/>
      <top style="thick"/>
      <bottom>
        <color indexed="63"/>
      </bottom>
    </border>
    <border>
      <left style="dashDotDot"/>
      <right style="dashDotDot"/>
      <top style="dashDot"/>
      <bottom style="dashDot"/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 style="medium"/>
      <bottom>
        <color indexed="63"/>
      </bottom>
    </border>
    <border>
      <left style="dashDotDot"/>
      <right style="dashDotDot"/>
      <top>
        <color indexed="63"/>
      </top>
      <bottom style="thick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 style="dashDotDot"/>
      <top style="thick"/>
      <bottom>
        <color indexed="63"/>
      </bottom>
    </border>
    <border>
      <left style="dashDot"/>
      <right style="dashDotDot"/>
      <top style="dashDot"/>
      <bottom style="dashDot"/>
    </border>
    <border>
      <left style="dashDot"/>
      <right style="dashDotDot"/>
      <top>
        <color indexed="63"/>
      </top>
      <bottom>
        <color indexed="63"/>
      </bottom>
    </border>
    <border>
      <left style="dashDot"/>
      <right style="dashDotDot"/>
      <top style="medium"/>
      <bottom>
        <color indexed="63"/>
      </bottom>
    </border>
    <border>
      <left style="dashDot"/>
      <right style="dashDotDot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 style="dashDotDot"/>
      <bottom>
        <color indexed="63"/>
      </bottom>
    </border>
    <border>
      <left style="thick"/>
      <right style="thick"/>
      <top style="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top" wrapText="1"/>
    </xf>
    <xf numFmtId="173" fontId="3" fillId="2" borderId="12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0" fillId="2" borderId="17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3" fontId="0" fillId="0" borderId="18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0" fillId="0" borderId="21" xfId="0" applyNumberFormat="1" applyFont="1" applyBorder="1" applyAlignment="1">
      <alignment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11" fillId="0" borderId="23" xfId="0" applyFont="1" applyFill="1" applyBorder="1" applyAlignment="1">
      <alignment horizontal="center" vertical="top" wrapText="1"/>
    </xf>
    <xf numFmtId="3" fontId="4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horizontal="right" vertical="top" wrapText="1"/>
    </xf>
    <xf numFmtId="3" fontId="0" fillId="0" borderId="26" xfId="0" applyNumberFormat="1" applyFont="1" applyBorder="1" applyAlignment="1">
      <alignment horizontal="right" vertical="top" wrapText="1"/>
    </xf>
    <xf numFmtId="3" fontId="10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0" fontId="12" fillId="2" borderId="28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vertical="top" wrapText="1"/>
    </xf>
    <xf numFmtId="3" fontId="0" fillId="0" borderId="31" xfId="0" applyNumberFormat="1" applyFont="1" applyBorder="1" applyAlignment="1">
      <alignment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10" fillId="0" borderId="31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vertical="top" wrapText="1"/>
    </xf>
    <xf numFmtId="3" fontId="4" fillId="0" borderId="32" xfId="0" applyNumberFormat="1" applyFont="1" applyBorder="1" applyAlignment="1">
      <alignment vertical="top" wrapText="1"/>
    </xf>
    <xf numFmtId="3" fontId="0" fillId="0" borderId="33" xfId="0" applyNumberFormat="1" applyFont="1" applyBorder="1" applyAlignment="1">
      <alignment vertical="top" wrapText="1"/>
    </xf>
    <xf numFmtId="14" fontId="2" fillId="0" borderId="0" xfId="0" applyNumberFormat="1" applyFont="1" applyAlignment="1">
      <alignment/>
    </xf>
    <xf numFmtId="0" fontId="4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vertical="top" wrapText="1"/>
    </xf>
    <xf numFmtId="3" fontId="4" fillId="0" borderId="36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">
      <selection activeCell="D23" sqref="D23:D25"/>
      <selection activeCell="A1" sqref="A1"/>
      <selection activeCell="A1" sqref="A1"/>
    </sheetView>
  </sheetViews>
  <sheetFormatPr defaultColWidth="11.421875" defaultRowHeight="12.75"/>
  <cols>
    <col min="1" max="1" width="34.7109375" style="1" customWidth="1"/>
    <col min="2" max="2" width="8.7109375" style="1" customWidth="1"/>
    <col min="3" max="7" width="15.7109375" style="1" customWidth="1"/>
    <col min="8" max="16384" width="11.421875" style="1" customWidth="1"/>
  </cols>
  <sheetData>
    <row r="1" ht="15.75">
      <c r="A1" s="13" t="s">
        <v>17</v>
      </c>
    </row>
    <row r="2" ht="12.75">
      <c r="A2" s="4"/>
    </row>
    <row r="3" ht="12">
      <c r="A3" s="14" t="s">
        <v>21</v>
      </c>
    </row>
    <row r="4" spans="1:2" ht="12">
      <c r="A4" s="14"/>
      <c r="B4" s="11" t="s">
        <v>18</v>
      </c>
    </row>
    <row r="5" spans="1:2" ht="12">
      <c r="A5" s="14"/>
      <c r="B5" s="14" t="s">
        <v>19</v>
      </c>
    </row>
    <row r="6" ht="12.75">
      <c r="A6" s="4"/>
    </row>
    <row r="7" ht="12.75">
      <c r="A7" s="4"/>
    </row>
    <row r="8" ht="15" customHeight="1">
      <c r="A8" s="4"/>
    </row>
    <row r="9" spans="1:2" ht="15" customHeight="1">
      <c r="A9" s="21" t="s">
        <v>28</v>
      </c>
      <c r="B9" s="2"/>
    </row>
    <row r="10" spans="1:2" ht="15" customHeight="1">
      <c r="A10" s="15"/>
      <c r="B10" s="2"/>
    </row>
    <row r="11" spans="1:2" ht="15" customHeight="1">
      <c r="A11" s="21"/>
      <c r="B11" s="12" t="s">
        <v>20</v>
      </c>
    </row>
    <row r="12" spans="1:2" ht="15" customHeight="1">
      <c r="A12" s="15"/>
      <c r="B12" s="2"/>
    </row>
    <row r="13" spans="1:2" ht="13.5" thickBot="1">
      <c r="A13" s="4"/>
      <c r="B13" s="2"/>
    </row>
    <row r="14" spans="1:7" ht="13.5" thickTop="1">
      <c r="A14" s="16"/>
      <c r="B14" s="17"/>
      <c r="C14" s="17"/>
      <c r="D14" s="51"/>
      <c r="E14" s="51"/>
      <c r="F14" s="51"/>
      <c r="G14" s="28"/>
    </row>
    <row r="15" spans="1:7" ht="15" customHeight="1">
      <c r="A15" s="18"/>
      <c r="B15" s="19" t="s">
        <v>0</v>
      </c>
      <c r="C15" s="19" t="s">
        <v>29</v>
      </c>
      <c r="D15" s="74" t="s">
        <v>35</v>
      </c>
      <c r="E15" s="74" t="s">
        <v>30</v>
      </c>
      <c r="F15" s="52" t="s">
        <v>31</v>
      </c>
      <c r="G15" s="29" t="s">
        <v>1</v>
      </c>
    </row>
    <row r="16" spans="1:7" ht="15.75" thickBot="1">
      <c r="A16" s="20"/>
      <c r="B16" s="5"/>
      <c r="C16" s="5"/>
      <c r="D16" s="75" t="s">
        <v>34</v>
      </c>
      <c r="E16" s="75" t="s">
        <v>34</v>
      </c>
      <c r="F16" s="53"/>
      <c r="G16" s="30" t="s">
        <v>22</v>
      </c>
    </row>
    <row r="17" spans="1:7" s="46" customFormat="1" ht="9" thickTop="1">
      <c r="A17" s="47"/>
      <c r="B17" s="48"/>
      <c r="C17" s="48"/>
      <c r="D17" s="76"/>
      <c r="E17" s="65"/>
      <c r="F17" s="54"/>
      <c r="G17" s="49"/>
    </row>
    <row r="18" spans="1:7" ht="12.75">
      <c r="A18" s="39" t="s">
        <v>23</v>
      </c>
      <c r="B18" s="38"/>
      <c r="C18" s="40">
        <f>+C31+C35+C36</f>
        <v>7158</v>
      </c>
      <c r="D18" s="66">
        <f>+D31+D35+D36</f>
        <v>-23</v>
      </c>
      <c r="E18" s="66">
        <f>+E31+E35+E36</f>
        <v>223</v>
      </c>
      <c r="F18" s="61">
        <f>+C18+D18+E18</f>
        <v>7358</v>
      </c>
      <c r="G18" s="41">
        <f>+G31+G35+G36</f>
        <v>8251</v>
      </c>
    </row>
    <row r="19" spans="1:7" ht="12.75" customHeight="1">
      <c r="A19" s="6" t="s">
        <v>2</v>
      </c>
      <c r="B19" s="9"/>
      <c r="C19" s="22">
        <v>4584</v>
      </c>
      <c r="D19" s="78"/>
      <c r="E19" s="67">
        <v>0</v>
      </c>
      <c r="F19" s="56">
        <f>+C19+D19+E19</f>
        <v>4584</v>
      </c>
      <c r="G19" s="31">
        <v>4584</v>
      </c>
    </row>
    <row r="20" spans="1:7" ht="6" customHeight="1">
      <c r="A20" s="6"/>
      <c r="B20" s="9"/>
      <c r="C20" s="22"/>
      <c r="D20" s="78"/>
      <c r="E20" s="67"/>
      <c r="F20" s="55"/>
      <c r="G20" s="31"/>
    </row>
    <row r="21" spans="1:7" ht="12.75">
      <c r="A21" s="6" t="s">
        <v>3</v>
      </c>
      <c r="B21" s="9"/>
      <c r="C21" s="22">
        <v>0</v>
      </c>
      <c r="D21" s="78"/>
      <c r="E21" s="67">
        <v>0</v>
      </c>
      <c r="F21" s="56">
        <f>+C21+D21+E21</f>
        <v>0</v>
      </c>
      <c r="G21" s="32">
        <v>-1</v>
      </c>
    </row>
    <row r="22" spans="1:7" ht="6" customHeight="1">
      <c r="A22" s="6"/>
      <c r="B22" s="9"/>
      <c r="C22" s="22"/>
      <c r="D22" s="78"/>
      <c r="E22" s="67"/>
      <c r="F22" s="55"/>
      <c r="G22" s="31"/>
    </row>
    <row r="23" spans="1:7" ht="12.75">
      <c r="A23" s="6" t="s">
        <v>4</v>
      </c>
      <c r="B23" s="9"/>
      <c r="C23" s="23">
        <v>7271</v>
      </c>
      <c r="D23" s="79">
        <v>-361</v>
      </c>
      <c r="E23" s="68">
        <v>124</v>
      </c>
      <c r="F23" s="56">
        <f>+C23+D23+E23</f>
        <v>7034</v>
      </c>
      <c r="G23" s="31">
        <v>8067</v>
      </c>
    </row>
    <row r="24" spans="1:7" ht="6" customHeight="1">
      <c r="A24" s="6"/>
      <c r="B24" s="9"/>
      <c r="C24" s="22"/>
      <c r="D24" s="78"/>
      <c r="E24" s="67"/>
      <c r="F24" s="55"/>
      <c r="G24" s="31"/>
    </row>
    <row r="25" spans="1:7" ht="12.75">
      <c r="A25" s="6" t="s">
        <v>37</v>
      </c>
      <c r="B25" s="9"/>
      <c r="C25" s="23">
        <f>-2194-C26</f>
        <v>-1962</v>
      </c>
      <c r="D25" s="79">
        <f>338-37</f>
        <v>301</v>
      </c>
      <c r="E25" s="68">
        <v>0</v>
      </c>
      <c r="F25" s="56">
        <f>+C25+D25+E25</f>
        <v>-1661</v>
      </c>
      <c r="G25" s="31">
        <v>-1971</v>
      </c>
    </row>
    <row r="26" spans="1:7" ht="12.75">
      <c r="A26" s="6" t="s">
        <v>36</v>
      </c>
      <c r="B26" s="9"/>
      <c r="C26" s="23">
        <v>-232</v>
      </c>
      <c r="D26" s="79">
        <v>37</v>
      </c>
      <c r="E26" s="68">
        <f>-914-124</f>
        <v>-1038</v>
      </c>
      <c r="F26" s="56">
        <f>+C26+D26+E26</f>
        <v>-1233</v>
      </c>
      <c r="G26" s="31"/>
    </row>
    <row r="27" spans="1:7" ht="12.75">
      <c r="A27" s="6" t="s">
        <v>38</v>
      </c>
      <c r="B27" s="9"/>
      <c r="C27" s="23"/>
      <c r="D27" s="79"/>
      <c r="E27" s="68">
        <v>1137</v>
      </c>
      <c r="F27" s="56">
        <f>+C27+D27+E27</f>
        <v>1137</v>
      </c>
      <c r="G27" s="31"/>
    </row>
    <row r="28" spans="1:7" ht="6" customHeight="1">
      <c r="A28" s="6"/>
      <c r="B28" s="9"/>
      <c r="C28" s="22"/>
      <c r="D28" s="78"/>
      <c r="E28" s="67"/>
      <c r="F28" s="55"/>
      <c r="G28" s="31"/>
    </row>
    <row r="29" spans="1:7" s="3" customFormat="1" ht="12.75">
      <c r="A29" s="6" t="s">
        <v>5</v>
      </c>
      <c r="B29" s="9"/>
      <c r="C29" s="23">
        <v>-2503</v>
      </c>
      <c r="D29" s="79"/>
      <c r="E29" s="68">
        <v>0</v>
      </c>
      <c r="F29" s="56">
        <f>+C29+D29+E29</f>
        <v>-2503</v>
      </c>
      <c r="G29" s="33">
        <v>-2503</v>
      </c>
    </row>
    <row r="30" spans="1:7" ht="6" customHeight="1" thickBot="1">
      <c r="A30" s="6"/>
      <c r="B30" s="9"/>
      <c r="C30" s="22"/>
      <c r="D30" s="78"/>
      <c r="E30" s="67"/>
      <c r="F30" s="55"/>
      <c r="G30" s="31"/>
    </row>
    <row r="31" spans="1:7" ht="12.75">
      <c r="A31" s="6" t="s">
        <v>6</v>
      </c>
      <c r="B31" s="9">
        <v>9</v>
      </c>
      <c r="C31" s="24">
        <f>SUM(C19:C29)</f>
        <v>7158</v>
      </c>
      <c r="D31" s="69">
        <f>SUM(D19:D29)</f>
        <v>-23</v>
      </c>
      <c r="E31" s="69">
        <f>SUM(E19:E29)</f>
        <v>223</v>
      </c>
      <c r="F31" s="64">
        <f>+C31+D31+E31</f>
        <v>7358</v>
      </c>
      <c r="G31" s="34">
        <f>SUM(G19:G29)</f>
        <v>8176</v>
      </c>
    </row>
    <row r="32" spans="1:7" ht="12.75">
      <c r="A32" s="6"/>
      <c r="B32" s="9"/>
      <c r="C32" s="22"/>
      <c r="D32" s="78"/>
      <c r="E32" s="67"/>
      <c r="F32" s="55"/>
      <c r="G32" s="31"/>
    </row>
    <row r="33" spans="1:7" ht="12.75">
      <c r="A33" s="6" t="s">
        <v>7</v>
      </c>
      <c r="B33" s="9"/>
      <c r="C33" s="22"/>
      <c r="D33" s="78"/>
      <c r="E33" s="67"/>
      <c r="F33" s="55"/>
      <c r="G33" s="31"/>
    </row>
    <row r="34" spans="1:7" ht="6" customHeight="1">
      <c r="A34" s="6"/>
      <c r="B34" s="9"/>
      <c r="C34" s="22"/>
      <c r="D34" s="78"/>
      <c r="E34" s="67"/>
      <c r="F34" s="55"/>
      <c r="G34" s="31"/>
    </row>
    <row r="35" spans="1:7" ht="12.75">
      <c r="A35" s="6" t="s">
        <v>8</v>
      </c>
      <c r="B35" s="9"/>
      <c r="C35" s="22">
        <v>0</v>
      </c>
      <c r="D35" s="78"/>
      <c r="E35" s="67">
        <v>0</v>
      </c>
      <c r="F35" s="56">
        <f>+C35+D35+E35</f>
        <v>0</v>
      </c>
      <c r="G35" s="31">
        <v>251</v>
      </c>
    </row>
    <row r="36" spans="1:7" ht="12.75">
      <c r="A36" s="6" t="s">
        <v>9</v>
      </c>
      <c r="B36" s="9"/>
      <c r="C36" s="22">
        <v>0</v>
      </c>
      <c r="D36" s="78"/>
      <c r="E36" s="67">
        <v>0</v>
      </c>
      <c r="F36" s="56">
        <f>+C36+D36+E36</f>
        <v>0</v>
      </c>
      <c r="G36" s="31">
        <v>-176</v>
      </c>
    </row>
    <row r="37" spans="1:7" ht="12.75">
      <c r="A37" s="6"/>
      <c r="B37" s="9"/>
      <c r="C37" s="22"/>
      <c r="D37" s="78"/>
      <c r="E37" s="67"/>
      <c r="F37" s="55"/>
      <c r="G37" s="31"/>
    </row>
    <row r="38" spans="1:7" ht="12.75">
      <c r="A38" s="39" t="s">
        <v>24</v>
      </c>
      <c r="B38" s="38"/>
      <c r="C38" s="40">
        <f>SUM(C40:C44)</f>
        <v>6793</v>
      </c>
      <c r="D38" s="66">
        <f>SUM(D40:D44)</f>
        <v>0</v>
      </c>
      <c r="E38" s="66">
        <f>SUM(E40:E44)</f>
        <v>-53</v>
      </c>
      <c r="F38" s="61">
        <f>+C38+D38+E38</f>
        <v>6740</v>
      </c>
      <c r="G38" s="41">
        <f>SUM(G40:G44)</f>
        <v>6679</v>
      </c>
    </row>
    <row r="39" spans="1:7" ht="12.75">
      <c r="A39" s="6"/>
      <c r="B39" s="9"/>
      <c r="C39" s="22"/>
      <c r="D39" s="78"/>
      <c r="E39" s="67"/>
      <c r="F39" s="55"/>
      <c r="G39" s="31"/>
    </row>
    <row r="40" spans="1:7" ht="12.75">
      <c r="A40" s="6" t="s">
        <v>10</v>
      </c>
      <c r="B40" s="9" t="s">
        <v>26</v>
      </c>
      <c r="C40" s="23">
        <v>4196</v>
      </c>
      <c r="D40" s="79"/>
      <c r="E40" s="68">
        <v>-51</v>
      </c>
      <c r="F40" s="56">
        <f>+C40+D40+E40</f>
        <v>4145</v>
      </c>
      <c r="G40" s="31">
        <v>4475</v>
      </c>
    </row>
    <row r="41" spans="1:7" ht="6" customHeight="1">
      <c r="A41" s="6"/>
      <c r="B41" s="9"/>
      <c r="C41" s="22"/>
      <c r="D41" s="78"/>
      <c r="E41" s="67"/>
      <c r="F41" s="55"/>
      <c r="G41" s="31"/>
    </row>
    <row r="42" spans="1:7" ht="12.75">
      <c r="A42" s="6" t="s">
        <v>16</v>
      </c>
      <c r="B42" s="9" t="s">
        <v>27</v>
      </c>
      <c r="C42" s="23">
        <v>726</v>
      </c>
      <c r="D42" s="79"/>
      <c r="E42" s="68">
        <v>0</v>
      </c>
      <c r="F42" s="56">
        <f>+C42+D42+E42</f>
        <v>726</v>
      </c>
      <c r="G42" s="31">
        <v>789</v>
      </c>
    </row>
    <row r="43" spans="1:7" s="46" customFormat="1" ht="8.25">
      <c r="A43" s="42"/>
      <c r="B43" s="43"/>
      <c r="C43" s="44"/>
      <c r="D43" s="80"/>
      <c r="E43" s="70"/>
      <c r="F43" s="57"/>
      <c r="G43" s="45"/>
    </row>
    <row r="44" spans="1:7" ht="12.75">
      <c r="A44" s="6" t="s">
        <v>14</v>
      </c>
      <c r="B44" s="9"/>
      <c r="C44" s="23">
        <v>1871</v>
      </c>
      <c r="D44" s="79"/>
      <c r="E44" s="68">
        <v>-2</v>
      </c>
      <c r="F44" s="56">
        <f>+C44+D44+E44</f>
        <v>1869</v>
      </c>
      <c r="G44" s="31">
        <v>1415</v>
      </c>
    </row>
    <row r="45" spans="1:7" s="2" customFormat="1" ht="12.75">
      <c r="A45" s="7"/>
      <c r="B45" s="9"/>
      <c r="C45" s="26"/>
      <c r="D45" s="81"/>
      <c r="E45" s="71"/>
      <c r="F45" s="58"/>
      <c r="G45" s="50"/>
    </row>
    <row r="46" spans="1:7" ht="6" customHeight="1">
      <c r="A46" s="6"/>
      <c r="B46" s="9"/>
      <c r="C46" s="22"/>
      <c r="D46" s="78"/>
      <c r="E46" s="67"/>
      <c r="F46" s="55"/>
      <c r="G46" s="31"/>
    </row>
    <row r="47" spans="1:7" s="2" customFormat="1" ht="12.75">
      <c r="A47" s="39" t="s">
        <v>11</v>
      </c>
      <c r="B47" s="38">
        <v>11</v>
      </c>
      <c r="C47" s="40">
        <v>959</v>
      </c>
      <c r="D47" s="77">
        <v>51</v>
      </c>
      <c r="E47" s="66">
        <v>-26</v>
      </c>
      <c r="F47" s="61">
        <f>+C47+D47+E47</f>
        <v>984</v>
      </c>
      <c r="G47" s="41">
        <v>1169</v>
      </c>
    </row>
    <row r="48" spans="1:7" s="2" customFormat="1" ht="12.75">
      <c r="A48" s="7"/>
      <c r="B48" s="9"/>
      <c r="C48" s="26"/>
      <c r="D48" s="81"/>
      <c r="E48" s="71"/>
      <c r="F48" s="62"/>
      <c r="G48" s="50"/>
    </row>
    <row r="49" spans="1:7" ht="6" customHeight="1">
      <c r="A49" s="6"/>
      <c r="B49" s="9"/>
      <c r="C49" s="22"/>
      <c r="D49" s="78"/>
      <c r="E49" s="67"/>
      <c r="F49" s="63"/>
      <c r="G49" s="31"/>
    </row>
    <row r="50" spans="1:7" ht="12.75">
      <c r="A50" s="39" t="s">
        <v>25</v>
      </c>
      <c r="B50" s="38"/>
      <c r="C50" s="40">
        <f>SUM(C52:C54)</f>
        <v>5942</v>
      </c>
      <c r="D50" s="66">
        <f>SUM(D52:D54)</f>
        <v>26</v>
      </c>
      <c r="E50" s="66">
        <f>SUM(E52:E54)</f>
        <v>-1625</v>
      </c>
      <c r="F50" s="61">
        <f>+C50+D50+E50</f>
        <v>4343</v>
      </c>
      <c r="G50" s="41">
        <f>SUM(G52:G54)</f>
        <v>5589</v>
      </c>
    </row>
    <row r="51" spans="1:7" ht="6" customHeight="1">
      <c r="A51" s="6"/>
      <c r="B51" s="9"/>
      <c r="C51" s="22"/>
      <c r="D51" s="78"/>
      <c r="E51" s="67"/>
      <c r="F51" s="55"/>
      <c r="G51" s="31"/>
    </row>
    <row r="52" spans="1:7" ht="12.75">
      <c r="A52" s="6" t="s">
        <v>12</v>
      </c>
      <c r="B52" s="9">
        <v>12</v>
      </c>
      <c r="C52" s="23">
        <f>1589+6</f>
        <v>1595</v>
      </c>
      <c r="D52" s="79">
        <v>0</v>
      </c>
      <c r="E52" s="68">
        <f>-348-6</f>
        <v>-354</v>
      </c>
      <c r="F52" s="56">
        <f>+C52+D52+E52</f>
        <v>1241</v>
      </c>
      <c r="G52" s="31">
        <v>2323</v>
      </c>
    </row>
    <row r="53" spans="1:7" ht="6" customHeight="1">
      <c r="A53" s="6"/>
      <c r="B53" s="9"/>
      <c r="C53" s="22"/>
      <c r="D53" s="78"/>
      <c r="E53" s="67"/>
      <c r="F53" s="55"/>
      <c r="G53" s="31"/>
    </row>
    <row r="54" spans="1:7" ht="12.75">
      <c r="A54" s="6" t="s">
        <v>13</v>
      </c>
      <c r="B54" s="9">
        <v>12</v>
      </c>
      <c r="C54" s="23">
        <v>4347</v>
      </c>
      <c r="D54" s="79">
        <f>73-35-12</f>
        <v>26</v>
      </c>
      <c r="E54" s="68">
        <f>-348-40-358-437-272-59-61-18-73+395</f>
        <v>-1271</v>
      </c>
      <c r="F54" s="56">
        <f>+C54+D54+E54</f>
        <v>3102</v>
      </c>
      <c r="G54" s="31">
        <v>3266</v>
      </c>
    </row>
    <row r="55" spans="1:7" ht="6" customHeight="1" thickBot="1">
      <c r="A55" s="6"/>
      <c r="B55" s="9"/>
      <c r="C55" s="22"/>
      <c r="D55" s="78"/>
      <c r="E55" s="67"/>
      <c r="F55" s="55"/>
      <c r="G55" s="31"/>
    </row>
    <row r="56" spans="1:7" ht="12.75">
      <c r="A56" s="6"/>
      <c r="B56" s="9"/>
      <c r="C56" s="25"/>
      <c r="D56" s="82"/>
      <c r="E56" s="72"/>
      <c r="F56" s="59"/>
      <c r="G56" s="35"/>
    </row>
    <row r="57" spans="1:7" ht="12.75">
      <c r="A57" s="7" t="s">
        <v>15</v>
      </c>
      <c r="B57" s="9"/>
      <c r="C57" s="26">
        <f>+C18+C38+C47+C50</f>
        <v>20852</v>
      </c>
      <c r="D57" s="71">
        <f>+D18+D38+D47+D50</f>
        <v>54</v>
      </c>
      <c r="E57" s="71">
        <f>+E18+E38+E47+E50</f>
        <v>-1481</v>
      </c>
      <c r="F57" s="58">
        <f>+F18+F38+F47+F50</f>
        <v>19425</v>
      </c>
      <c r="G57" s="36">
        <f>+G18+G38+G47+G50</f>
        <v>21688</v>
      </c>
    </row>
    <row r="58" spans="1:7" ht="13.5" thickBot="1">
      <c r="A58" s="8"/>
      <c r="B58" s="10"/>
      <c r="C58" s="27"/>
      <c r="D58" s="83"/>
      <c r="E58" s="73"/>
      <c r="F58" s="60"/>
      <c r="G58" s="37"/>
    </row>
    <row r="59" ht="12" thickTop="1"/>
    <row r="61" ht="11.25">
      <c r="A61" s="2" t="s">
        <v>32</v>
      </c>
    </row>
    <row r="62" ht="11.25">
      <c r="A62" s="2"/>
    </row>
    <row r="63" ht="11.25">
      <c r="A63" s="2"/>
    </row>
    <row r="64" ht="11.25">
      <c r="A64" s="2" t="s">
        <v>33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workbookViewId="0" topLeftCell="A1">
      <selection activeCell="A1" sqref="A1"/>
      <selection activeCell="C44" sqref="C44"/>
      <selection activeCell="C25" sqref="C25"/>
    </sheetView>
  </sheetViews>
  <sheetFormatPr defaultColWidth="11.421875" defaultRowHeight="12.75"/>
  <cols>
    <col min="1" max="1" width="34.7109375" style="1" customWidth="1"/>
    <col min="2" max="2" width="8.7109375" style="1" customWidth="1"/>
    <col min="3" max="4" width="15.7109375" style="1" customWidth="1"/>
    <col min="5" max="16384" width="11.421875" style="1" customWidth="1"/>
  </cols>
  <sheetData>
    <row r="1" ht="15.75">
      <c r="A1" s="13" t="s">
        <v>17</v>
      </c>
    </row>
    <row r="2" ht="12.75">
      <c r="A2" s="4"/>
    </row>
    <row r="3" ht="12">
      <c r="A3" s="14" t="s">
        <v>21</v>
      </c>
    </row>
    <row r="4" spans="1:2" ht="12">
      <c r="A4" s="14"/>
      <c r="B4" s="11" t="s">
        <v>18</v>
      </c>
    </row>
    <row r="5" spans="1:2" ht="12">
      <c r="A5" s="14"/>
      <c r="B5" s="14" t="s">
        <v>19</v>
      </c>
    </row>
    <row r="6" ht="12.75">
      <c r="A6" s="4"/>
    </row>
    <row r="7" ht="12.75">
      <c r="A7" s="4"/>
    </row>
    <row r="8" ht="15" customHeight="1">
      <c r="A8" s="4"/>
    </row>
    <row r="9" spans="1:2" ht="15" customHeight="1">
      <c r="A9" s="21" t="s">
        <v>42</v>
      </c>
      <c r="B9" s="2"/>
    </row>
    <row r="10" spans="1:2" ht="15" customHeight="1">
      <c r="A10" s="15"/>
      <c r="B10" s="2"/>
    </row>
    <row r="11" spans="1:2" ht="15" customHeight="1">
      <c r="A11" s="21"/>
      <c r="B11" s="12" t="s">
        <v>20</v>
      </c>
    </row>
    <row r="12" spans="1:2" ht="15" customHeight="1">
      <c r="A12" s="15"/>
      <c r="B12" s="2"/>
    </row>
    <row r="13" spans="1:2" ht="13.5" thickBot="1">
      <c r="A13" s="4"/>
      <c r="B13" s="2"/>
    </row>
    <row r="14" spans="1:4" ht="13.5" thickTop="1">
      <c r="A14" s="16"/>
      <c r="B14" s="17"/>
      <c r="C14" s="17"/>
      <c r="D14" s="28"/>
    </row>
    <row r="15" spans="1:4" ht="15" customHeight="1">
      <c r="A15" s="18"/>
      <c r="B15" s="19" t="s">
        <v>0</v>
      </c>
      <c r="C15" s="19" t="s">
        <v>41</v>
      </c>
      <c r="D15" s="19" t="s">
        <v>29</v>
      </c>
    </row>
    <row r="16" spans="1:4" ht="15.75" thickBot="1">
      <c r="A16" s="20"/>
      <c r="B16" s="5"/>
      <c r="C16" s="5"/>
      <c r="D16" s="30"/>
    </row>
    <row r="17" spans="1:4" s="46" customFormat="1" ht="9" thickTop="1">
      <c r="A17" s="47"/>
      <c r="B17" s="48"/>
      <c r="C17" s="48"/>
      <c r="D17" s="49"/>
    </row>
    <row r="18" spans="1:4" ht="12.75" customHeight="1">
      <c r="A18" s="6" t="s">
        <v>2</v>
      </c>
      <c r="B18" s="9"/>
      <c r="C18" s="22">
        <v>4584</v>
      </c>
      <c r="D18" s="31">
        <v>4584</v>
      </c>
    </row>
    <row r="19" spans="1:4" ht="6" customHeight="1">
      <c r="A19" s="6"/>
      <c r="B19" s="9"/>
      <c r="C19" s="22"/>
      <c r="D19" s="31"/>
    </row>
    <row r="20" spans="1:4" ht="12.75">
      <c r="A20" s="6" t="s">
        <v>3</v>
      </c>
      <c r="B20" s="9"/>
      <c r="C20" s="22">
        <v>0</v>
      </c>
      <c r="D20" s="31">
        <v>0</v>
      </c>
    </row>
    <row r="21" spans="1:4" ht="6" customHeight="1">
      <c r="A21" s="6"/>
      <c r="B21" s="9"/>
      <c r="C21" s="22"/>
      <c r="D21" s="31"/>
    </row>
    <row r="22" spans="1:4" ht="12.75">
      <c r="A22" s="6" t="s">
        <v>4</v>
      </c>
      <c r="B22" s="9"/>
      <c r="C22" s="23">
        <v>6094</v>
      </c>
      <c r="D22" s="31">
        <v>7034</v>
      </c>
    </row>
    <row r="23" spans="1:4" ht="6" customHeight="1">
      <c r="A23" s="6"/>
      <c r="B23" s="9"/>
      <c r="C23" s="22"/>
      <c r="D23" s="31"/>
    </row>
    <row r="24" spans="1:4" ht="12.75">
      <c r="A24" s="6" t="s">
        <v>37</v>
      </c>
      <c r="B24" s="9"/>
      <c r="C24" s="23">
        <v>51</v>
      </c>
      <c r="D24" s="31">
        <v>-1661</v>
      </c>
    </row>
    <row r="25" spans="1:4" ht="6" customHeight="1">
      <c r="A25" s="6"/>
      <c r="B25" s="9"/>
      <c r="C25" s="22"/>
      <c r="D25" s="31"/>
    </row>
    <row r="26" spans="1:4" ht="12.75">
      <c r="A26" s="6" t="s">
        <v>36</v>
      </c>
      <c r="B26" s="9"/>
      <c r="C26" s="23">
        <v>0</v>
      </c>
      <c r="D26" s="31">
        <v>-1233</v>
      </c>
    </row>
    <row r="27" spans="1:4" ht="6" customHeight="1">
      <c r="A27" s="6"/>
      <c r="B27" s="9"/>
      <c r="C27" s="22"/>
      <c r="D27" s="31"/>
    </row>
    <row r="28" spans="1:4" ht="12.75">
      <c r="A28" s="6" t="s">
        <v>43</v>
      </c>
      <c r="B28" s="9"/>
      <c r="C28" s="23">
        <v>0</v>
      </c>
      <c r="D28" s="31">
        <v>1137</v>
      </c>
    </row>
    <row r="29" spans="1:4" ht="6" customHeight="1">
      <c r="A29" s="6"/>
      <c r="B29" s="9"/>
      <c r="C29" s="22"/>
      <c r="D29" s="31"/>
    </row>
    <row r="30" spans="1:4" s="3" customFormat="1" ht="12.75">
      <c r="A30" s="6" t="s">
        <v>5</v>
      </c>
      <c r="B30" s="9"/>
      <c r="C30" s="23">
        <v>-2503</v>
      </c>
      <c r="D30" s="33">
        <v>-2503</v>
      </c>
    </row>
    <row r="31" spans="1:4" ht="6" customHeight="1">
      <c r="A31" s="6"/>
      <c r="B31" s="9"/>
      <c r="C31" s="22"/>
      <c r="D31" s="31"/>
    </row>
    <row r="32" spans="1:4" ht="12.75">
      <c r="A32" s="6" t="s">
        <v>6</v>
      </c>
      <c r="B32" s="9">
        <v>12</v>
      </c>
      <c r="C32" s="90">
        <f>SUM(C18:C30)</f>
        <v>8226</v>
      </c>
      <c r="D32" s="91">
        <f>SUM(D18:D30)</f>
        <v>7358</v>
      </c>
    </row>
    <row r="33" spans="1:4" ht="13.5" thickBot="1">
      <c r="A33" s="6"/>
      <c r="B33" s="9"/>
      <c r="C33" s="22"/>
      <c r="D33" s="31"/>
    </row>
    <row r="34" spans="1:4" ht="13.5" thickBot="1">
      <c r="A34" s="85" t="s">
        <v>23</v>
      </c>
      <c r="B34" s="86"/>
      <c r="C34" s="87">
        <f>+C32</f>
        <v>8226</v>
      </c>
      <c r="D34" s="88">
        <f>+D32</f>
        <v>7358</v>
      </c>
    </row>
    <row r="35" spans="1:4" ht="12.75">
      <c r="A35" s="6"/>
      <c r="B35" s="9"/>
      <c r="C35" s="22"/>
      <c r="D35" s="31"/>
    </row>
    <row r="36" spans="1:4" ht="12.75">
      <c r="A36" s="6" t="s">
        <v>10</v>
      </c>
      <c r="B36" s="9" t="s">
        <v>39</v>
      </c>
      <c r="C36" s="23">
        <f>3378-1</f>
        <v>3377</v>
      </c>
      <c r="D36" s="31">
        <v>4145</v>
      </c>
    </row>
    <row r="37" spans="1:4" ht="6" customHeight="1">
      <c r="A37" s="6"/>
      <c r="B37" s="9"/>
      <c r="C37" s="22"/>
      <c r="D37" s="31"/>
    </row>
    <row r="38" spans="1:4" ht="12.75">
      <c r="A38" s="6" t="s">
        <v>44</v>
      </c>
      <c r="B38" s="9" t="s">
        <v>40</v>
      </c>
      <c r="C38" s="23">
        <v>685</v>
      </c>
      <c r="D38" s="31">
        <v>726</v>
      </c>
    </row>
    <row r="39" spans="1:4" s="46" customFormat="1" ht="9" thickBot="1">
      <c r="A39" s="42"/>
      <c r="B39" s="43"/>
      <c r="C39" s="44"/>
      <c r="D39" s="45"/>
    </row>
    <row r="40" spans="1:4" ht="13.5" thickBot="1">
      <c r="A40" s="85" t="s">
        <v>24</v>
      </c>
      <c r="B40" s="86"/>
      <c r="C40" s="87">
        <f>SUM(C36:C38)</f>
        <v>4062</v>
      </c>
      <c r="D40" s="88">
        <f>SUM(D36:D38)</f>
        <v>4871</v>
      </c>
    </row>
    <row r="41" spans="1:4" s="46" customFormat="1" ht="8.25">
      <c r="A41" s="42"/>
      <c r="B41" s="43"/>
      <c r="C41" s="44"/>
      <c r="D41" s="45"/>
    </row>
    <row r="42" spans="1:4" s="46" customFormat="1" ht="9" thickBot="1">
      <c r="A42" s="42"/>
      <c r="B42" s="43"/>
      <c r="C42" s="44"/>
      <c r="D42" s="45"/>
    </row>
    <row r="43" spans="1:4" s="2" customFormat="1" ht="13.5" thickBot="1">
      <c r="A43" s="85" t="s">
        <v>14</v>
      </c>
      <c r="B43" s="86"/>
      <c r="C43" s="89">
        <v>1893</v>
      </c>
      <c r="D43" s="88">
        <v>1869</v>
      </c>
    </row>
    <row r="44" spans="1:4" s="2" customFormat="1" ht="12.75">
      <c r="A44" s="7"/>
      <c r="B44" s="9"/>
      <c r="C44" s="26"/>
      <c r="D44" s="50"/>
    </row>
    <row r="45" spans="1:4" ht="6" customHeight="1" thickBot="1">
      <c r="A45" s="6"/>
      <c r="B45" s="9"/>
      <c r="C45" s="22"/>
      <c r="D45" s="31"/>
    </row>
    <row r="46" spans="1:4" s="2" customFormat="1" ht="13.5" thickBot="1">
      <c r="A46" s="85" t="s">
        <v>11</v>
      </c>
      <c r="B46" s="86">
        <v>14</v>
      </c>
      <c r="C46" s="87">
        <v>802</v>
      </c>
      <c r="D46" s="88">
        <v>984</v>
      </c>
    </row>
    <row r="47" spans="1:4" s="2" customFormat="1" ht="12.75">
      <c r="A47" s="7"/>
      <c r="B47" s="9"/>
      <c r="C47" s="26"/>
      <c r="D47" s="50"/>
    </row>
    <row r="48" spans="1:4" ht="6" customHeight="1">
      <c r="A48" s="6"/>
      <c r="B48" s="9"/>
      <c r="C48" s="22"/>
      <c r="D48" s="31"/>
    </row>
    <row r="49" spans="1:4" ht="12.75">
      <c r="A49" s="6" t="s">
        <v>12</v>
      </c>
      <c r="B49" s="9">
        <v>15</v>
      </c>
      <c r="C49" s="23">
        <v>1335</v>
      </c>
      <c r="D49" s="31">
        <v>1241</v>
      </c>
    </row>
    <row r="50" spans="1:4" ht="6" customHeight="1">
      <c r="A50" s="6"/>
      <c r="B50" s="9"/>
      <c r="C50" s="22"/>
      <c r="D50" s="31"/>
    </row>
    <row r="51" spans="1:4" ht="12.75">
      <c r="A51" s="6" t="s">
        <v>13</v>
      </c>
      <c r="B51" s="9">
        <v>15</v>
      </c>
      <c r="C51" s="23">
        <f>4438+6-C43</f>
        <v>2551</v>
      </c>
      <c r="D51" s="31">
        <v>3102</v>
      </c>
    </row>
    <row r="52" spans="1:4" ht="6" customHeight="1" thickBot="1">
      <c r="A52" s="6"/>
      <c r="B52" s="9"/>
      <c r="C52" s="22"/>
      <c r="D52" s="31"/>
    </row>
    <row r="53" spans="1:4" ht="13.5" thickBot="1">
      <c r="A53" s="85" t="s">
        <v>25</v>
      </c>
      <c r="B53" s="86"/>
      <c r="C53" s="87">
        <f>SUM(C49:C51)</f>
        <v>3886</v>
      </c>
      <c r="D53" s="88">
        <f>SUM(D49:D51)</f>
        <v>4343</v>
      </c>
    </row>
    <row r="54" spans="1:4" ht="6" customHeight="1">
      <c r="A54" s="6"/>
      <c r="B54" s="9"/>
      <c r="C54" s="22"/>
      <c r="D54" s="31"/>
    </row>
    <row r="55" spans="1:4" ht="12.75">
      <c r="A55" s="6"/>
      <c r="B55" s="9"/>
      <c r="C55" s="26"/>
      <c r="D55" s="36"/>
    </row>
    <row r="56" spans="1:4" ht="12.75">
      <c r="A56" s="7" t="s">
        <v>15</v>
      </c>
      <c r="B56" s="9"/>
      <c r="C56" s="26">
        <f>+C34+C40+C43+C46+C53</f>
        <v>18869</v>
      </c>
      <c r="D56" s="36">
        <f>+D34+D40+D43+D46+D53</f>
        <v>19425</v>
      </c>
    </row>
    <row r="57" spans="1:4" ht="13.5" thickBot="1">
      <c r="A57" s="8"/>
      <c r="B57" s="10"/>
      <c r="C57" s="27"/>
      <c r="D57" s="37"/>
    </row>
    <row r="58" ht="12" thickTop="1"/>
    <row r="59" spans="1:4" ht="11.25">
      <c r="A59" s="2"/>
      <c r="D59" s="84">
        <f ca="1">TODAY()</f>
        <v>39917</v>
      </c>
    </row>
    <row r="60" ht="11.25">
      <c r="A60" s="2"/>
    </row>
  </sheetData>
  <printOptions/>
  <pageMargins left="0.75" right="0.75" top="1" bottom="1" header="0.4921259845" footer="0.4921259845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grschultz</dc:creator>
  <cp:keywords/>
  <dc:description/>
  <cp:lastModifiedBy>BALLOUX</cp:lastModifiedBy>
  <cp:lastPrinted>2008-06-03T15:19:13Z</cp:lastPrinted>
  <dcterms:created xsi:type="dcterms:W3CDTF">2001-08-13T07:57:38Z</dcterms:created>
  <dcterms:modified xsi:type="dcterms:W3CDTF">2009-04-14T07:55:04Z</dcterms:modified>
  <cp:category/>
  <cp:version/>
  <cp:contentType/>
  <cp:contentStatus/>
</cp:coreProperties>
</file>