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resultat €" sheetId="1" r:id="rId1"/>
  </sheets>
  <definedNames>
    <definedName name="_Regression_Int" localSheetId="0" hidden="1">1</definedName>
    <definedName name="_xlnm.Print_Area" localSheetId="0">'resultat €'!$A$1:$D$28</definedName>
    <definedName name="Zone_impres_MI" localSheetId="0">'resultat €'!$A$7:$D$7</definedName>
  </definedNames>
  <calcPr fullCalcOnLoad="1"/>
</workbook>
</file>

<file path=xl/sharedStrings.xml><?xml version="1.0" encoding="utf-8"?>
<sst xmlns="http://schemas.openxmlformats.org/spreadsheetml/2006/main" count="25" uniqueCount="25">
  <si>
    <t>( en milliers d'euros au 31 décembre)</t>
  </si>
  <si>
    <t>Autres produits opérationnels</t>
  </si>
  <si>
    <t>Coût d'achat et charges externes</t>
  </si>
  <si>
    <t>Résultat avant impôt des sociétés intégrées</t>
  </si>
  <si>
    <t>Impôts courants</t>
  </si>
  <si>
    <t>Impôts différés</t>
  </si>
  <si>
    <t>Résultat net consolidé</t>
  </si>
  <si>
    <t xml:space="preserve">                dont part du Groupe</t>
  </si>
  <si>
    <t xml:space="preserve">                dont part des minoritaires</t>
  </si>
  <si>
    <t>Dotation nette aux provisions</t>
  </si>
  <si>
    <t xml:space="preserve">Amortissements </t>
  </si>
  <si>
    <t>Autres produits et charges opérationnels</t>
  </si>
  <si>
    <t xml:space="preserve">Charges de personnel </t>
  </si>
  <si>
    <t>Résultat des sociétés mises en équivalence</t>
  </si>
  <si>
    <t>Résultat de base par action en €</t>
  </si>
  <si>
    <t>Produits de trésorerie et d'équivalents de trésorerie</t>
  </si>
  <si>
    <t>Autres produits et charges financières</t>
  </si>
  <si>
    <t>note</t>
  </si>
  <si>
    <t>Résultat opérationnel</t>
  </si>
  <si>
    <t>Chiffre d'affaires</t>
  </si>
  <si>
    <t>Résultat financiers</t>
  </si>
  <si>
    <t>Impôts sur les résultats</t>
  </si>
  <si>
    <t xml:space="preserve"> Comptes de résultat consolidé.</t>
  </si>
  <si>
    <t>ETATS FINANCIERS CONSOLIDES</t>
  </si>
  <si>
    <t>SCHAEFFER - DUFOUR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</si>
</sst>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General_)"/>
    <numFmt numFmtId="173" formatCode="#,##0_);\(#,##0\)"/>
    <numFmt numFmtId="174" formatCode="#,##0\ &quot;F&quot;_);\(#,##0\ &quot;F&quot;\)"/>
    <numFmt numFmtId="175" formatCode="#,##0\ &quot;F&quot;_);[Red]\(#,##0\ &quot;F&quot;\)"/>
    <numFmt numFmtId="176" formatCode="#,##0.00\ &quot;F&quot;_);\(#,##0.00\ &quot;F&quot;\)"/>
    <numFmt numFmtId="177" formatCode="#,##0.00\ &quot;F&quot;_);[Red]\(#,##0.00\ &quot;F&quot;\)"/>
    <numFmt numFmtId="178" formatCode="_ * #,##0_)\ &quot;F&quot;_ ;_ * \(#,##0\)\ &quot;F&quot;_ ;_ * &quot;-&quot;_)\ &quot;F&quot;_ ;_ @_ "/>
    <numFmt numFmtId="179" formatCode="_ * #,##0_)\ _F_ ;_ * \(#,##0\)\ _F_ ;_ * &quot;-&quot;_)\ _F_ ;_ @_ "/>
    <numFmt numFmtId="180" formatCode="_ * #,##0.00_)\ &quot;F&quot;_ ;_ * \(#,##0.00\)\ &quot;F&quot;_ ;_ * &quot;-&quot;??_)\ &quot;F&quot;_ ;_ @_ "/>
    <numFmt numFmtId="181" formatCode="_ * #,##0.00_)\ _F_ ;_ * \(#,##0.00\)\ _F_ ;_ * &quot;-&quot;??_)\ _F_ ;_ @_ "/>
    <numFmt numFmtId="182" formatCode="_-* #,##0.0\ _F_-;\-* #,##0.0\ _F_-;_-* &quot;-&quot;??\ _F_-;_-@_-"/>
    <numFmt numFmtId="183" formatCode="_-* #,##0\ _F_-;\-* #,##0\ _F_-;_-* &quot;-&quot;??\ _F_-;_-@_-"/>
    <numFmt numFmtId="184" formatCode="#,##0;[Red]#,##0"/>
    <numFmt numFmtId="185" formatCode="#,##0_ ;\-#,##0\ "/>
    <numFmt numFmtId="186" formatCode="[$-40C]dddd\ d\ mmmm\ yyyy"/>
  </numFmts>
  <fonts count="3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12"/>
      <name val="Times New Roman"/>
      <family val="1"/>
    </font>
    <font>
      <b/>
      <i/>
      <sz val="11"/>
      <name val="Arial"/>
      <family val="2"/>
    </font>
    <font>
      <i/>
      <sz val="10"/>
      <name val="Courier"/>
      <family val="0"/>
    </font>
    <font>
      <i/>
      <sz val="11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5" borderId="1" applyNumberFormat="0" applyAlignment="0" applyProtection="0"/>
    <xf numFmtId="0" fontId="19" fillId="0" borderId="2" applyNumberFormat="0" applyFill="0" applyAlignment="0" applyProtection="0"/>
    <xf numFmtId="0" fontId="0" fillId="4" borderId="3" applyNumberFormat="0" applyFont="0" applyAlignment="0" applyProtection="0"/>
    <xf numFmtId="0" fontId="21" fillId="7" borderId="1" applyNumberFormat="0" applyAlignment="0" applyProtection="0"/>
    <xf numFmtId="0" fontId="22" fillId="16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15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7" borderId="9" applyNumberFormat="0" applyAlignment="0" applyProtection="0"/>
  </cellStyleXfs>
  <cellXfs count="50">
    <xf numFmtId="172" fontId="0" fillId="0" borderId="0" xfId="0" applyAlignment="1">
      <alignment/>
    </xf>
    <xf numFmtId="172" fontId="8" fillId="0" borderId="10" xfId="0" applyFont="1" applyBorder="1" applyAlignment="1">
      <alignment horizontal="center"/>
    </xf>
    <xf numFmtId="183" fontId="1" fillId="15" borderId="10" xfId="45" applyNumberFormat="1" applyFont="1" applyFill="1" applyBorder="1" applyAlignment="1" applyProtection="1">
      <alignment horizontal="center"/>
      <protection/>
    </xf>
    <xf numFmtId="172" fontId="5" fillId="0" borderId="0" xfId="0" applyFont="1" applyBorder="1" applyAlignment="1">
      <alignment horizontal="center"/>
    </xf>
    <xf numFmtId="172" fontId="9" fillId="0" borderId="10" xfId="0" applyFont="1" applyBorder="1" applyAlignment="1">
      <alignment horizontal="left"/>
    </xf>
    <xf numFmtId="172" fontId="1" fillId="0" borderId="10" xfId="0" applyFont="1" applyBorder="1" applyAlignment="1">
      <alignment/>
    </xf>
    <xf numFmtId="183" fontId="4" fillId="15" borderId="11" xfId="45" applyNumberFormat="1" applyFont="1" applyFill="1" applyBorder="1" applyAlignment="1" applyProtection="1">
      <alignment horizontal="center"/>
      <protection/>
    </xf>
    <xf numFmtId="172" fontId="1" fillId="0" borderId="10" xfId="0" applyFont="1" applyBorder="1" applyAlignment="1">
      <alignment/>
    </xf>
    <xf numFmtId="172" fontId="1" fillId="0" borderId="12" xfId="0" applyFont="1" applyBorder="1" applyAlignment="1">
      <alignment horizontal="left"/>
    </xf>
    <xf numFmtId="172" fontId="4" fillId="0" borderId="11" xfId="0" applyFont="1" applyBorder="1" applyAlignment="1">
      <alignment/>
    </xf>
    <xf numFmtId="172" fontId="4" fillId="0" borderId="13" xfId="0" applyFont="1" applyBorder="1" applyAlignment="1">
      <alignment/>
    </xf>
    <xf numFmtId="172" fontId="4" fillId="0" borderId="13" xfId="0" applyFont="1" applyBorder="1" applyAlignment="1" applyProtection="1">
      <alignment horizontal="left"/>
      <protection/>
    </xf>
    <xf numFmtId="172" fontId="1" fillId="0" borderId="10" xfId="0" applyFont="1" applyBorder="1" applyAlignment="1" applyProtection="1">
      <alignment horizontal="left"/>
      <protection/>
    </xf>
    <xf numFmtId="172" fontId="4" fillId="0" borderId="11" xfId="0" applyFont="1" applyBorder="1" applyAlignment="1" applyProtection="1">
      <alignment horizontal="left"/>
      <protection/>
    </xf>
    <xf numFmtId="172" fontId="4" fillId="0" borderId="12" xfId="0" applyFont="1" applyBorder="1" applyAlignment="1" applyProtection="1">
      <alignment horizontal="left"/>
      <protection/>
    </xf>
    <xf numFmtId="172" fontId="4" fillId="15" borderId="13" xfId="0" applyFont="1" applyFill="1" applyBorder="1" applyAlignment="1">
      <alignment/>
    </xf>
    <xf numFmtId="183" fontId="4" fillId="0" borderId="13" xfId="0" applyNumberFormat="1" applyFont="1" applyBorder="1" applyAlignment="1">
      <alignment horizontal="center"/>
    </xf>
    <xf numFmtId="183" fontId="4" fillId="0" borderId="13" xfId="0" applyNumberFormat="1" applyFont="1" applyBorder="1" applyAlignment="1" applyProtection="1">
      <alignment horizontal="center"/>
      <protection/>
    </xf>
    <xf numFmtId="183" fontId="4" fillId="0" borderId="10" xfId="0" applyNumberFormat="1" applyFont="1" applyBorder="1" applyAlignment="1" applyProtection="1">
      <alignment horizontal="center"/>
      <protection/>
    </xf>
    <xf numFmtId="183" fontId="4" fillId="0" borderId="12" xfId="0" applyNumberFormat="1" applyFont="1" applyBorder="1" applyAlignment="1" applyProtection="1">
      <alignment horizontal="center"/>
      <protection/>
    </xf>
    <xf numFmtId="183" fontId="4" fillId="0" borderId="11" xfId="0" applyNumberFormat="1" applyFont="1" applyBorder="1" applyAlignment="1" applyProtection="1">
      <alignment horizontal="center"/>
      <protection/>
    </xf>
    <xf numFmtId="183" fontId="1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 applyProtection="1">
      <alignment horizontal="center"/>
      <protection/>
    </xf>
    <xf numFmtId="183" fontId="10" fillId="0" borderId="12" xfId="0" applyNumberFormat="1" applyFont="1" applyBorder="1" applyAlignment="1">
      <alignment horizontal="center"/>
    </xf>
    <xf numFmtId="172" fontId="11" fillId="0" borderId="0" xfId="0" applyFont="1" applyBorder="1" applyAlignment="1">
      <alignment horizontal="center"/>
    </xf>
    <xf numFmtId="172" fontId="12" fillId="0" borderId="10" xfId="0" applyFont="1" applyBorder="1" applyAlignment="1">
      <alignment horizontal="center"/>
    </xf>
    <xf numFmtId="172" fontId="2" fillId="0" borderId="13" xfId="0" applyFont="1" applyBorder="1" applyAlignment="1" applyProtection="1">
      <alignment horizontal="center"/>
      <protection/>
    </xf>
    <xf numFmtId="172" fontId="2" fillId="0" borderId="12" xfId="0" applyFont="1" applyBorder="1" applyAlignment="1" applyProtection="1">
      <alignment horizontal="center"/>
      <protection/>
    </xf>
    <xf numFmtId="172" fontId="2" fillId="0" borderId="11" xfId="0" applyFont="1" applyBorder="1" applyAlignment="1" applyProtection="1">
      <alignment horizontal="center"/>
      <protection/>
    </xf>
    <xf numFmtId="172" fontId="2" fillId="0" borderId="13" xfId="0" applyFont="1" applyBorder="1" applyAlignment="1">
      <alignment horizontal="center"/>
    </xf>
    <xf numFmtId="172" fontId="2" fillId="0" borderId="11" xfId="0" applyFont="1" applyBorder="1" applyAlignment="1">
      <alignment horizontal="center"/>
    </xf>
    <xf numFmtId="172" fontId="2" fillId="0" borderId="10" xfId="0" applyFont="1" applyBorder="1" applyAlignment="1">
      <alignment horizontal="center"/>
    </xf>
    <xf numFmtId="172" fontId="2" fillId="0" borderId="10" xfId="0" applyFont="1" applyBorder="1" applyAlignment="1" applyProtection="1">
      <alignment horizontal="center"/>
      <protection/>
    </xf>
    <xf numFmtId="172" fontId="13" fillId="0" borderId="10" xfId="0" applyFont="1" applyBorder="1" applyAlignment="1">
      <alignment horizontal="center"/>
    </xf>
    <xf numFmtId="172" fontId="13" fillId="0" borderId="0" xfId="0" applyFont="1" applyAlignment="1">
      <alignment horizontal="center"/>
    </xf>
    <xf numFmtId="172" fontId="14" fillId="0" borderId="12" xfId="0" applyFont="1" applyBorder="1" applyAlignment="1">
      <alignment horizontal="center"/>
    </xf>
    <xf numFmtId="172" fontId="4" fillId="15" borderId="10" xfId="0" applyFont="1" applyFill="1" applyBorder="1" applyAlignment="1">
      <alignment/>
    </xf>
    <xf numFmtId="172" fontId="2" fillId="15" borderId="10" xfId="0" applyFont="1" applyFill="1" applyBorder="1" applyAlignment="1">
      <alignment horizontal="center"/>
    </xf>
    <xf numFmtId="183" fontId="4" fillId="15" borderId="10" xfId="0" applyNumberFormat="1" applyFont="1" applyFill="1" applyBorder="1" applyAlignment="1">
      <alignment horizontal="center"/>
    </xf>
    <xf numFmtId="172" fontId="0" fillId="15" borderId="0" xfId="0" applyFill="1" applyAlignment="1">
      <alignment/>
    </xf>
    <xf numFmtId="172" fontId="1" fillId="15" borderId="10" xfId="0" applyFont="1" applyFill="1" applyBorder="1" applyAlignment="1">
      <alignment/>
    </xf>
    <xf numFmtId="172" fontId="13" fillId="15" borderId="10" xfId="0" applyFont="1" applyFill="1" applyBorder="1" applyAlignment="1">
      <alignment horizontal="center"/>
    </xf>
    <xf numFmtId="171" fontId="1" fillId="15" borderId="10" xfId="45" applyNumberFormat="1" applyFont="1" applyFill="1" applyBorder="1" applyAlignment="1" applyProtection="1">
      <alignment horizontal="center"/>
      <protection/>
    </xf>
    <xf numFmtId="172" fontId="7" fillId="0" borderId="0" xfId="0" applyFont="1" applyAlignment="1">
      <alignment horizontal="left"/>
    </xf>
    <xf numFmtId="172" fontId="15" fillId="0" borderId="0" xfId="0" applyFont="1" applyAlignment="1">
      <alignment horizontal="left"/>
    </xf>
    <xf numFmtId="172" fontId="16" fillId="0" borderId="0" xfId="0" applyFont="1" applyAlignment="1">
      <alignment horizontal="left"/>
    </xf>
    <xf numFmtId="183" fontId="14" fillId="0" borderId="12" xfId="45" applyNumberFormat="1" applyFont="1" applyBorder="1" applyAlignment="1">
      <alignment horizontal="center"/>
    </xf>
    <xf numFmtId="172" fontId="6" fillId="0" borderId="0" xfId="0" applyFont="1" applyAlignment="1">
      <alignment horizontal="center"/>
    </xf>
    <xf numFmtId="172" fontId="5" fillId="0" borderId="0" xfId="0" applyFont="1" applyBorder="1" applyAlignment="1">
      <alignment horizontal="center"/>
    </xf>
    <xf numFmtId="172" fontId="7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29"/>
  <sheetViews>
    <sheetView showGridLines="0" tabSelected="1" zoomScale="90" zoomScaleNormal="90" zoomScalePageLayoutView="0" workbookViewId="0" topLeftCell="A4">
      <selection activeCell="C19" sqref="C19"/>
    </sheetView>
  </sheetViews>
  <sheetFormatPr defaultColWidth="9.625" defaultRowHeight="12.75"/>
  <cols>
    <col min="1" max="1" width="54.625" style="0" customWidth="1"/>
    <col min="2" max="2" width="6.625" style="34" customWidth="1"/>
    <col min="3" max="3" width="12.625" style="34" customWidth="1"/>
    <col min="4" max="4" width="12.625" style="0" customWidth="1"/>
  </cols>
  <sheetData>
    <row r="1" spans="1:4" ht="15">
      <c r="A1" s="49"/>
      <c r="B1" s="49"/>
      <c r="C1" s="49"/>
      <c r="D1" s="49"/>
    </row>
    <row r="2" spans="1:4" ht="20.25">
      <c r="A2" s="44" t="s">
        <v>24</v>
      </c>
      <c r="B2" s="43"/>
      <c r="C2" s="43"/>
      <c r="D2" s="43"/>
    </row>
    <row r="3" spans="1:4" ht="15">
      <c r="A3" s="43"/>
      <c r="B3" s="43"/>
      <c r="C3" s="43"/>
      <c r="D3" s="43"/>
    </row>
    <row r="4" spans="1:4" ht="18.75">
      <c r="A4" s="45" t="s">
        <v>23</v>
      </c>
      <c r="B4" s="43"/>
      <c r="C4" s="43"/>
      <c r="D4" s="43"/>
    </row>
    <row r="5" spans="1:4" ht="15">
      <c r="A5" s="43"/>
      <c r="B5" s="43"/>
      <c r="C5" s="43"/>
      <c r="D5" s="43"/>
    </row>
    <row r="6" spans="1:4" ht="15.75">
      <c r="A6" s="47" t="s">
        <v>22</v>
      </c>
      <c r="B6" s="47"/>
      <c r="C6" s="47"/>
      <c r="D6" s="47"/>
    </row>
    <row r="7" spans="1:4" ht="17.25" customHeight="1">
      <c r="A7" s="48"/>
      <c r="B7" s="48"/>
      <c r="C7" s="48"/>
      <c r="D7" s="48"/>
    </row>
    <row r="8" spans="1:4" ht="17.25" customHeight="1">
      <c r="A8" s="3"/>
      <c r="B8" s="24"/>
      <c r="C8" s="24"/>
      <c r="D8" s="3"/>
    </row>
    <row r="9" spans="1:4" ht="19.5" customHeight="1">
      <c r="A9" s="4" t="s">
        <v>0</v>
      </c>
      <c r="B9" s="25" t="s">
        <v>17</v>
      </c>
      <c r="C9" s="25">
        <v>2007</v>
      </c>
      <c r="D9" s="1">
        <v>2006</v>
      </c>
    </row>
    <row r="10" spans="1:4" ht="19.5" customHeight="1">
      <c r="A10" s="8" t="s">
        <v>19</v>
      </c>
      <c r="B10" s="35">
        <v>16</v>
      </c>
      <c r="C10" s="46">
        <v>22264</v>
      </c>
      <c r="D10" s="23">
        <v>22127</v>
      </c>
    </row>
    <row r="11" spans="1:4" ht="19.5" customHeight="1">
      <c r="A11" s="10" t="s">
        <v>1</v>
      </c>
      <c r="B11" s="29"/>
      <c r="C11" s="16">
        <f>93+57</f>
        <v>150</v>
      </c>
      <c r="D11" s="16">
        <f>435+12</f>
        <v>447</v>
      </c>
    </row>
    <row r="12" spans="1:4" ht="19.5" customHeight="1">
      <c r="A12" s="11" t="s">
        <v>2</v>
      </c>
      <c r="B12" s="26"/>
      <c r="C12" s="17">
        <f>-(13499-41+2618+10+26)</f>
        <v>-16112</v>
      </c>
      <c r="D12" s="17">
        <f>-(13223-78+2484+9+57)</f>
        <v>-15695</v>
      </c>
    </row>
    <row r="13" spans="1:4" ht="19.5" customHeight="1">
      <c r="A13" s="11" t="s">
        <v>12</v>
      </c>
      <c r="B13" s="26"/>
      <c r="C13" s="17">
        <f>-(5431+588)</f>
        <v>-6019</v>
      </c>
      <c r="D13" s="17">
        <f>-(5802+659)</f>
        <v>-6461</v>
      </c>
    </row>
    <row r="14" spans="1:4" ht="19.5" customHeight="1">
      <c r="A14" s="15" t="s">
        <v>10</v>
      </c>
      <c r="B14" s="29"/>
      <c r="C14" s="16">
        <f>-405</f>
        <v>-405</v>
      </c>
      <c r="D14" s="16">
        <f>-410+17</f>
        <v>-393</v>
      </c>
    </row>
    <row r="15" spans="1:4" ht="19.5" customHeight="1">
      <c r="A15" s="15" t="s">
        <v>9</v>
      </c>
      <c r="B15" s="29"/>
      <c r="C15" s="29"/>
      <c r="D15" s="16"/>
    </row>
    <row r="16" spans="1:4" ht="19.5" customHeight="1">
      <c r="A16" s="9" t="s">
        <v>11</v>
      </c>
      <c r="B16" s="30"/>
      <c r="C16" s="6">
        <f>3+48-2</f>
        <v>49</v>
      </c>
      <c r="D16" s="6">
        <f>3+44-2-60+60</f>
        <v>45</v>
      </c>
    </row>
    <row r="17" spans="1:4" ht="19.5" customHeight="1">
      <c r="A17" s="7" t="s">
        <v>18</v>
      </c>
      <c r="B17" s="31">
        <v>16</v>
      </c>
      <c r="C17" s="21">
        <f>SUM(C10:C16)</f>
        <v>-73</v>
      </c>
      <c r="D17" s="21">
        <f>SUM(D10:D16)</f>
        <v>70</v>
      </c>
    </row>
    <row r="18" spans="1:4" s="39" customFormat="1" ht="19.5" customHeight="1">
      <c r="A18" s="36" t="s">
        <v>15</v>
      </c>
      <c r="B18" s="37"/>
      <c r="C18" s="38">
        <f>5469+731-9</f>
        <v>6191</v>
      </c>
      <c r="D18" s="38">
        <f>5664+263-15</f>
        <v>5912</v>
      </c>
    </row>
    <row r="19" spans="1:4" s="39" customFormat="1" ht="19.5" customHeight="1">
      <c r="A19" s="36" t="s">
        <v>16</v>
      </c>
      <c r="B19" s="37"/>
      <c r="C19" s="38">
        <f>6971-C18-926+2240</f>
        <v>2094</v>
      </c>
      <c r="D19" s="38">
        <f>6494-D18</f>
        <v>582</v>
      </c>
    </row>
    <row r="20" spans="1:4" ht="19.5" customHeight="1">
      <c r="A20" s="5" t="s">
        <v>20</v>
      </c>
      <c r="B20" s="31">
        <v>17</v>
      </c>
      <c r="C20" s="21">
        <f>SUM(C18:C19)</f>
        <v>8285</v>
      </c>
      <c r="D20" s="21">
        <f>SUM(D18:D19)</f>
        <v>6494</v>
      </c>
    </row>
    <row r="21" spans="1:4" ht="19.5" customHeight="1">
      <c r="A21" s="7" t="s">
        <v>3</v>
      </c>
      <c r="B21" s="32"/>
      <c r="C21" s="2">
        <f>C17+C20</f>
        <v>8212</v>
      </c>
      <c r="D21" s="2">
        <f>D17+D20</f>
        <v>6564</v>
      </c>
    </row>
    <row r="22" spans="1:4" ht="19.5" customHeight="1">
      <c r="A22" s="14" t="s">
        <v>4</v>
      </c>
      <c r="B22" s="27"/>
      <c r="C22" s="19">
        <v>-1020</v>
      </c>
      <c r="D22" s="19">
        <v>-842</v>
      </c>
    </row>
    <row r="23" spans="1:4" ht="19.5" customHeight="1">
      <c r="A23" s="13" t="s">
        <v>5</v>
      </c>
      <c r="B23" s="28"/>
      <c r="C23" s="20">
        <v>-1045</v>
      </c>
      <c r="D23" s="20">
        <v>-1317</v>
      </c>
    </row>
    <row r="24" spans="1:4" ht="19.5" customHeight="1">
      <c r="A24" s="12" t="s">
        <v>21</v>
      </c>
      <c r="B24" s="32">
        <v>18</v>
      </c>
      <c r="C24" s="18">
        <f>SUM(C22:C23)</f>
        <v>-2065</v>
      </c>
      <c r="D24" s="18">
        <f>SUM(D22:D23)</f>
        <v>-2159</v>
      </c>
    </row>
    <row r="25" spans="1:4" ht="19.5" customHeight="1">
      <c r="A25" s="12" t="s">
        <v>13</v>
      </c>
      <c r="B25" s="32"/>
      <c r="C25" s="22">
        <v>1210</v>
      </c>
      <c r="D25" s="22">
        <v>1306</v>
      </c>
    </row>
    <row r="26" spans="1:4" ht="19.5" customHeight="1">
      <c r="A26" s="12" t="s">
        <v>6</v>
      </c>
      <c r="B26" s="32"/>
      <c r="C26" s="2">
        <f>C21+C24+C25</f>
        <v>7357</v>
      </c>
      <c r="D26" s="2">
        <f>D21+D24+D25</f>
        <v>5711</v>
      </c>
    </row>
    <row r="27" spans="1:4" ht="19.5" customHeight="1">
      <c r="A27" s="5" t="s">
        <v>7</v>
      </c>
      <c r="B27" s="32"/>
      <c r="C27" s="22">
        <v>4154</v>
      </c>
      <c r="D27" s="22">
        <v>3050</v>
      </c>
    </row>
    <row r="28" spans="1:4" ht="19.5" customHeight="1">
      <c r="A28" s="5" t="s">
        <v>8</v>
      </c>
      <c r="B28" s="33"/>
      <c r="C28" s="2">
        <f>C26-C27</f>
        <v>3203</v>
      </c>
      <c r="D28" s="2">
        <f>D26-D27</f>
        <v>2661</v>
      </c>
    </row>
    <row r="29" spans="1:4" s="39" customFormat="1" ht="19.5" customHeight="1">
      <c r="A29" s="40" t="s">
        <v>14</v>
      </c>
      <c r="B29" s="41"/>
      <c r="C29" s="42">
        <f>+C27/863</f>
        <v>4.813441483198146</v>
      </c>
      <c r="D29" s="42">
        <f>+D27/863</f>
        <v>3.5341830822711473</v>
      </c>
    </row>
    <row r="30" ht="19.5" customHeight="1"/>
    <row r="31" ht="19.5" customHeight="1"/>
  </sheetData>
  <sheetProtection/>
  <mergeCells count="3">
    <mergeCell ref="A6:D6"/>
    <mergeCell ref="A7:D7"/>
    <mergeCell ref="A1:D1"/>
  </mergeCells>
  <printOptions horizontalCentered="1"/>
  <pageMargins left="0.1968503937007874" right="0.1968503937007874" top="0.5511811023622047" bottom="0.1968503937007874" header="0.7086614173228347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BALLOUX</cp:lastModifiedBy>
  <cp:lastPrinted>2008-04-28T14:49:46Z</cp:lastPrinted>
  <dcterms:created xsi:type="dcterms:W3CDTF">1999-03-17T13:36:28Z</dcterms:created>
  <dcterms:modified xsi:type="dcterms:W3CDTF">2009-04-18T16:25:39Z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-157681379</vt:i4>
  </property>
  <property fmtid="{D5CDD505-2E9C-101B-9397-08002B2CF9AE}" pid="3" name="_EmailSubject">
    <vt:lpwstr>fichier def</vt:lpwstr>
  </property>
  <property fmtid="{D5CDD505-2E9C-101B-9397-08002B2CF9AE}" pid="4" name="_AuthorEmail">
    <vt:lpwstr>CDESGOUILLONS@fidunord.net</vt:lpwstr>
  </property>
  <property fmtid="{D5CDD505-2E9C-101B-9397-08002B2CF9AE}" pid="5" name="_AuthorEmailDisplayName">
    <vt:lpwstr>Caroline DESGOUILLONS</vt:lpwstr>
  </property>
  <property fmtid="{D5CDD505-2E9C-101B-9397-08002B2CF9AE}" pid="6" name="_ReviewingToolsShownOnce">
    <vt:lpwstr/>
  </property>
</Properties>
</file>