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ctif + passif  €" sheetId="1" r:id="rId1"/>
  </sheets>
  <definedNames>
    <definedName name="_Regression_Int" localSheetId="0" hidden="1">1</definedName>
    <definedName name="_xlnm.Print_Area" localSheetId="0">'actif + passif  €'!$A$2:$D$49</definedName>
    <definedName name="Zone_impres_MI" localSheetId="0">'actif + passif  €'!#REF!</definedName>
  </definedNames>
  <calcPr fullCalcOnLoad="1"/>
</workbook>
</file>

<file path=xl/sharedStrings.xml><?xml version="1.0" encoding="utf-8"?>
<sst xmlns="http://schemas.openxmlformats.org/spreadsheetml/2006/main" count="42" uniqueCount="40">
  <si>
    <t>ACTIF</t>
  </si>
  <si>
    <t>Actifs non courants</t>
  </si>
  <si>
    <t xml:space="preserve"> TOTAL ACTIFS NON COURANTS</t>
  </si>
  <si>
    <t>Actifs courants</t>
  </si>
  <si>
    <t xml:space="preserve"> TOTAL ACTIFS  COURANTS</t>
  </si>
  <si>
    <t xml:space="preserve"> TOTAL DES ACTIFS  </t>
  </si>
  <si>
    <t>Capital social</t>
  </si>
  <si>
    <t>Réserves</t>
  </si>
  <si>
    <t>Ecarts de conversion</t>
  </si>
  <si>
    <t>Réserves consolidées</t>
  </si>
  <si>
    <t>Passifs non courants</t>
  </si>
  <si>
    <t xml:space="preserve"> TOTAL PASSIFS NON COURANTS</t>
  </si>
  <si>
    <t>Passifs courants</t>
  </si>
  <si>
    <t xml:space="preserve"> TOTAL DES CAPITAUX PROPRES ET PASSIFS   </t>
  </si>
  <si>
    <t>PASSIF</t>
  </si>
  <si>
    <t>CAPITAUX PROPRES</t>
  </si>
  <si>
    <t>Résultat (part du Groupe)</t>
  </si>
  <si>
    <t xml:space="preserve"> TOTAL PASSIFS  COURANTS</t>
  </si>
  <si>
    <t>note</t>
  </si>
  <si>
    <t>Capitaux propres part du groupe</t>
  </si>
  <si>
    <t>Intérêts minoritaires</t>
  </si>
  <si>
    <t xml:space="preserve"> Provisions non courantes</t>
  </si>
  <si>
    <t xml:space="preserve"> Impôts différés</t>
  </si>
  <si>
    <t xml:space="preserve"> Dettes financières à long terme</t>
  </si>
  <si>
    <t>Dettes d'exploitation</t>
  </si>
  <si>
    <t>Autres créditeurs</t>
  </si>
  <si>
    <t xml:space="preserve"> Immobilisations corporelles</t>
  </si>
  <si>
    <t xml:space="preserve"> Titres mis en équivalence</t>
  </si>
  <si>
    <t xml:space="preserve"> Actifs financiers</t>
  </si>
  <si>
    <t xml:space="preserve"> Stocks</t>
  </si>
  <si>
    <t xml:space="preserve"> Créances d'exploitation</t>
  </si>
  <si>
    <t xml:space="preserve"> Créances diverses</t>
  </si>
  <si>
    <t xml:space="preserve"> Trésorerie et équivalents de trésorerie</t>
  </si>
  <si>
    <t>Dettes financières à court terme</t>
  </si>
  <si>
    <t>Dettes d'impôts</t>
  </si>
  <si>
    <t xml:space="preserve"> Autres actifs financiers courants</t>
  </si>
  <si>
    <t xml:space="preserve"> COMPTES CONSOLIDES AU 30 JUIN 2008</t>
  </si>
  <si>
    <t xml:space="preserve"> SCHAEFFER - DUFOUR</t>
  </si>
  <si>
    <t xml:space="preserve"> Bilan consolidé </t>
  </si>
  <si>
    <t>( en milliers d'euros au 30 juin 2008)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</si>
</sst>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[$-40C]dddd\ d\ mmmm\ yyyy"/>
    <numFmt numFmtId="185" formatCode="dd/mm/yy;@"/>
  </numFmts>
  <fonts count="3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8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i/>
      <sz val="8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3"/>
    </font>
    <font>
      <b/>
      <i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18" fillId="0" borderId="2" applyNumberFormat="0" applyFill="0" applyAlignment="0" applyProtection="0"/>
    <xf numFmtId="0" fontId="0" fillId="4" borderId="3" applyNumberFormat="0" applyFont="0" applyAlignment="0" applyProtection="0"/>
    <xf numFmtId="0" fontId="20" fillId="7" borderId="1" applyNumberFormat="0" applyAlignment="0" applyProtection="0"/>
    <xf numFmtId="0" fontId="21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1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7" borderId="9" applyNumberFormat="0" applyAlignment="0" applyProtection="0"/>
  </cellStyleXfs>
  <cellXfs count="59">
    <xf numFmtId="172" fontId="0" fillId="0" borderId="0" xfId="0" applyAlignment="1">
      <alignment/>
    </xf>
    <xf numFmtId="172" fontId="9" fillId="0" borderId="0" xfId="0" applyFont="1" applyAlignment="1">
      <alignment/>
    </xf>
    <xf numFmtId="183" fontId="1" fillId="15" borderId="10" xfId="45" applyNumberFormat="1" applyFont="1" applyFill="1" applyBorder="1" applyAlignment="1" applyProtection="1">
      <alignment horizontal="center"/>
      <protection/>
    </xf>
    <xf numFmtId="183" fontId="4" fillId="15" borderId="11" xfId="45" applyNumberFormat="1" applyFont="1" applyFill="1" applyBorder="1" applyAlignment="1" applyProtection="1">
      <alignment horizontal="center"/>
      <protection/>
    </xf>
    <xf numFmtId="183" fontId="4" fillId="15" borderId="12" xfId="45" applyNumberFormat="1" applyFont="1" applyFill="1" applyBorder="1" applyAlignment="1" applyProtection="1">
      <alignment horizontal="center"/>
      <protection/>
    </xf>
    <xf numFmtId="183" fontId="4" fillId="15" borderId="13" xfId="45" applyNumberFormat="1" applyFont="1" applyFill="1" applyBorder="1" applyAlignment="1" applyProtection="1">
      <alignment horizontal="center"/>
      <protection/>
    </xf>
    <xf numFmtId="172" fontId="13" fillId="0" borderId="0" xfId="0" applyFont="1" applyAlignment="1">
      <alignment horizontal="center"/>
    </xf>
    <xf numFmtId="172" fontId="11" fillId="15" borderId="0" xfId="0" applyFont="1" applyFill="1" applyBorder="1" applyAlignment="1">
      <alignment horizontal="center"/>
    </xf>
    <xf numFmtId="172" fontId="5" fillId="15" borderId="0" xfId="0" applyFont="1" applyFill="1" applyBorder="1" applyAlignment="1">
      <alignment/>
    </xf>
    <xf numFmtId="172" fontId="8" fillId="15" borderId="14" xfId="0" applyFont="1" applyFill="1" applyBorder="1" applyAlignment="1">
      <alignment horizontal="center"/>
    </xf>
    <xf numFmtId="172" fontId="12" fillId="15" borderId="14" xfId="0" applyFont="1" applyFill="1" applyBorder="1" applyAlignment="1">
      <alignment horizontal="center"/>
    </xf>
    <xf numFmtId="172" fontId="8" fillId="15" borderId="11" xfId="0" applyFont="1" applyFill="1" applyBorder="1" applyAlignment="1">
      <alignment horizontal="center"/>
    </xf>
    <xf numFmtId="172" fontId="10" fillId="15" borderId="15" xfId="0" applyFont="1" applyFill="1" applyBorder="1" applyAlignment="1">
      <alignment horizontal="left"/>
    </xf>
    <xf numFmtId="172" fontId="10" fillId="15" borderId="15" xfId="0" applyFont="1" applyFill="1" applyBorder="1" applyAlignment="1">
      <alignment horizontal="center"/>
    </xf>
    <xf numFmtId="183" fontId="4" fillId="15" borderId="12" xfId="45" applyNumberFormat="1" applyFont="1" applyFill="1" applyBorder="1" applyAlignment="1">
      <alignment horizontal="center"/>
    </xf>
    <xf numFmtId="172" fontId="1" fillId="15" borderId="14" xfId="0" applyFont="1" applyFill="1" applyBorder="1" applyAlignment="1">
      <alignment/>
    </xf>
    <xf numFmtId="172" fontId="2" fillId="15" borderId="14" xfId="0" applyFont="1" applyFill="1" applyBorder="1" applyAlignment="1">
      <alignment horizontal="center"/>
    </xf>
    <xf numFmtId="172" fontId="4" fillId="15" borderId="16" xfId="0" applyFont="1" applyFill="1" applyBorder="1" applyAlignment="1" applyProtection="1">
      <alignment horizontal="left"/>
      <protection/>
    </xf>
    <xf numFmtId="172" fontId="2" fillId="15" borderId="16" xfId="0" applyFont="1" applyFill="1" applyBorder="1" applyAlignment="1" applyProtection="1">
      <alignment horizontal="center"/>
      <protection/>
    </xf>
    <xf numFmtId="172" fontId="4" fillId="15" borderId="16" xfId="0" applyFont="1" applyFill="1" applyBorder="1" applyAlignment="1">
      <alignment/>
    </xf>
    <xf numFmtId="172" fontId="2" fillId="15" borderId="16" xfId="0" applyFont="1" applyFill="1" applyBorder="1" applyAlignment="1">
      <alignment horizontal="center"/>
    </xf>
    <xf numFmtId="172" fontId="1" fillId="15" borderId="17" xfId="0" applyFont="1" applyFill="1" applyBorder="1" applyAlignment="1">
      <alignment/>
    </xf>
    <xf numFmtId="172" fontId="2" fillId="15" borderId="17" xfId="0" applyFont="1" applyFill="1" applyBorder="1" applyAlignment="1">
      <alignment horizontal="center"/>
    </xf>
    <xf numFmtId="172" fontId="4" fillId="15" borderId="15" xfId="0" applyFont="1" applyFill="1" applyBorder="1" applyAlignment="1" applyProtection="1">
      <alignment horizontal="left"/>
      <protection/>
    </xf>
    <xf numFmtId="172" fontId="2" fillId="15" borderId="15" xfId="0" applyFont="1" applyFill="1" applyBorder="1" applyAlignment="1" applyProtection="1">
      <alignment horizontal="center"/>
      <protection/>
    </xf>
    <xf numFmtId="172" fontId="0" fillId="15" borderId="0" xfId="0" applyFill="1" applyAlignment="1">
      <alignment/>
    </xf>
    <xf numFmtId="172" fontId="13" fillId="15" borderId="0" xfId="0" applyFont="1" applyFill="1" applyAlignment="1">
      <alignment horizontal="center"/>
    </xf>
    <xf numFmtId="173" fontId="0" fillId="15" borderId="0" xfId="0" applyNumberFormat="1" applyFill="1" applyAlignment="1" applyProtection="1">
      <alignment horizontal="center"/>
      <protection/>
    </xf>
    <xf numFmtId="172" fontId="4" fillId="15" borderId="14" xfId="0" applyFont="1" applyFill="1" applyBorder="1" applyAlignment="1">
      <alignment/>
    </xf>
    <xf numFmtId="172" fontId="4" fillId="15" borderId="15" xfId="0" applyFont="1" applyFill="1" applyBorder="1" applyAlignment="1">
      <alignment/>
    </xf>
    <xf numFmtId="172" fontId="2" fillId="15" borderId="15" xfId="0" applyFont="1" applyFill="1" applyBorder="1" applyAlignment="1">
      <alignment horizontal="center"/>
    </xf>
    <xf numFmtId="172" fontId="1" fillId="15" borderId="17" xfId="0" applyFont="1" applyFill="1" applyBorder="1" applyAlignment="1">
      <alignment/>
    </xf>
    <xf numFmtId="183" fontId="1" fillId="15" borderId="11" xfId="45" applyNumberFormat="1" applyFont="1" applyFill="1" applyBorder="1" applyAlignment="1" applyProtection="1">
      <alignment horizontal="center"/>
      <protection/>
    </xf>
    <xf numFmtId="172" fontId="0" fillId="15" borderId="0" xfId="0" applyFill="1" applyAlignment="1">
      <alignment horizontal="center"/>
    </xf>
    <xf numFmtId="1" fontId="2" fillId="15" borderId="16" xfId="0" applyNumberFormat="1" applyFont="1" applyFill="1" applyBorder="1" applyAlignment="1" applyProtection="1">
      <alignment horizontal="center"/>
      <protection/>
    </xf>
    <xf numFmtId="1" fontId="2" fillId="15" borderId="16" xfId="0" applyNumberFormat="1" applyFont="1" applyFill="1" applyBorder="1" applyAlignment="1">
      <alignment horizontal="center"/>
    </xf>
    <xf numFmtId="172" fontId="4" fillId="15" borderId="16" xfId="0" applyFont="1" applyFill="1" applyBorder="1" applyAlignment="1" applyProtection="1">
      <alignment horizontal="left"/>
      <protection/>
    </xf>
    <xf numFmtId="183" fontId="4" fillId="15" borderId="13" xfId="45" applyNumberFormat="1" applyFont="1" applyFill="1" applyBorder="1" applyAlignment="1" applyProtection="1">
      <alignment horizontal="center"/>
      <protection/>
    </xf>
    <xf numFmtId="183" fontId="4" fillId="15" borderId="11" xfId="45" applyNumberFormat="1" applyFont="1" applyFill="1" applyBorder="1" applyAlignment="1" applyProtection="1">
      <alignment horizontal="center"/>
      <protection/>
    </xf>
    <xf numFmtId="183" fontId="4" fillId="15" borderId="12" xfId="45" applyNumberFormat="1" applyFont="1" applyFill="1" applyBorder="1" applyAlignment="1" applyProtection="1">
      <alignment horizontal="center"/>
      <protection/>
    </xf>
    <xf numFmtId="172" fontId="12" fillId="15" borderId="11" xfId="0" applyFont="1" applyFill="1" applyBorder="1" applyAlignment="1">
      <alignment horizontal="center"/>
    </xf>
    <xf numFmtId="172" fontId="10" fillId="15" borderId="12" xfId="0" applyFont="1" applyFill="1" applyBorder="1" applyAlignment="1">
      <alignment horizontal="center"/>
    </xf>
    <xf numFmtId="172" fontId="2" fillId="15" borderId="11" xfId="0" applyFont="1" applyFill="1" applyBorder="1" applyAlignment="1">
      <alignment horizontal="center"/>
    </xf>
    <xf numFmtId="185" fontId="12" fillId="15" borderId="14" xfId="0" applyNumberFormat="1" applyFont="1" applyFill="1" applyBorder="1" applyAlignment="1">
      <alignment horizontal="center"/>
    </xf>
    <xf numFmtId="1" fontId="2" fillId="15" borderId="16" xfId="0" applyNumberFormat="1" applyFont="1" applyFill="1" applyBorder="1" applyAlignment="1" applyProtection="1">
      <alignment/>
      <protection/>
    </xf>
    <xf numFmtId="183" fontId="1" fillId="15" borderId="10" xfId="45" applyNumberFormat="1" applyFont="1" applyFill="1" applyBorder="1" applyAlignment="1" applyProtection="1">
      <alignment/>
      <protection/>
    </xf>
    <xf numFmtId="172" fontId="2" fillId="15" borderId="14" xfId="0" applyFont="1" applyFill="1" applyBorder="1" applyAlignment="1">
      <alignment/>
    </xf>
    <xf numFmtId="183" fontId="1" fillId="15" borderId="10" xfId="45" applyNumberFormat="1" applyFont="1" applyFill="1" applyBorder="1" applyAlignment="1" applyProtection="1">
      <alignment horizontal="center" vertical="center"/>
      <protection/>
    </xf>
    <xf numFmtId="183" fontId="4" fillId="15" borderId="13" xfId="45" applyNumberFormat="1" applyFont="1" applyFill="1" applyBorder="1" applyAlignment="1" applyProtection="1">
      <alignment horizontal="center"/>
      <protection/>
    </xf>
    <xf numFmtId="183" fontId="4" fillId="15" borderId="12" xfId="45" applyNumberFormat="1" applyFont="1" applyFill="1" applyBorder="1" applyAlignment="1" applyProtection="1">
      <alignment horizontal="center"/>
      <protection/>
    </xf>
    <xf numFmtId="183" fontId="4" fillId="15" borderId="16" xfId="45" applyNumberFormat="1" applyFont="1" applyFill="1" applyBorder="1" applyAlignment="1" applyProtection="1">
      <alignment horizontal="center"/>
      <protection/>
    </xf>
    <xf numFmtId="183" fontId="4" fillId="15" borderId="16" xfId="45" applyNumberFormat="1" applyFont="1" applyFill="1" applyBorder="1" applyAlignment="1">
      <alignment horizontal="center"/>
    </xf>
    <xf numFmtId="172" fontId="14" fillId="0" borderId="0" xfId="0" applyFont="1" applyAlignment="1">
      <alignment horizontal="left"/>
    </xf>
    <xf numFmtId="172" fontId="7" fillId="0" borderId="0" xfId="0" applyFont="1" applyAlignment="1">
      <alignment horizontal="left"/>
    </xf>
    <xf numFmtId="172" fontId="5" fillId="15" borderId="0" xfId="0" applyFont="1" applyFill="1" applyBorder="1" applyAlignment="1">
      <alignment horizontal="left"/>
    </xf>
    <xf numFmtId="172" fontId="11" fillId="15" borderId="0" xfId="0" applyFont="1" applyFill="1" applyBorder="1" applyAlignment="1">
      <alignment horizontal="left"/>
    </xf>
    <xf numFmtId="172" fontId="14" fillId="15" borderId="0" xfId="0" applyFont="1" applyFill="1" applyAlignment="1">
      <alignment horizontal="left"/>
    </xf>
    <xf numFmtId="172" fontId="6" fillId="15" borderId="0" xfId="0" applyFont="1" applyFill="1" applyAlignment="1">
      <alignment horizontal="left"/>
    </xf>
    <xf numFmtId="49" fontId="15" fillId="15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D85"/>
  <sheetViews>
    <sheetView showGridLines="0" tabSelected="1" zoomScalePageLayoutView="0" workbookViewId="0" topLeftCell="A1">
      <selection activeCell="A27" sqref="A27"/>
    </sheetView>
  </sheetViews>
  <sheetFormatPr defaultColWidth="9.625" defaultRowHeight="12.75"/>
  <cols>
    <col min="1" max="1" width="54.625" style="0" customWidth="1"/>
    <col min="2" max="2" width="6.625" style="6" customWidth="1"/>
    <col min="3" max="3" width="12.125" style="6" customWidth="1"/>
    <col min="4" max="4" width="12.625" style="6" customWidth="1"/>
  </cols>
  <sheetData>
    <row r="1" ht="22.5" customHeight="1"/>
    <row r="2" spans="1:4" ht="24" customHeight="1">
      <c r="A2" s="52" t="s">
        <v>37</v>
      </c>
      <c r="B2" s="53"/>
      <c r="C2" s="53"/>
      <c r="D2" s="53"/>
    </row>
    <row r="3" spans="1:4" ht="25.5" customHeight="1">
      <c r="A3" s="58" t="s">
        <v>36</v>
      </c>
      <c r="B3" s="58"/>
      <c r="C3" s="58"/>
      <c r="D3" s="58"/>
    </row>
    <row r="4" spans="1:4" ht="13.5">
      <c r="A4" s="54"/>
      <c r="B4" s="55"/>
      <c r="C4" s="55"/>
      <c r="D4" s="55"/>
    </row>
    <row r="5" spans="1:4" ht="20.25">
      <c r="A5" s="56" t="s">
        <v>38</v>
      </c>
      <c r="B5" s="57"/>
      <c r="C5" s="57"/>
      <c r="D5" s="57"/>
    </row>
    <row r="6" spans="1:4" ht="13.5" customHeight="1">
      <c r="A6" s="8"/>
      <c r="B6" s="7"/>
      <c r="C6" s="7"/>
      <c r="D6" s="7"/>
    </row>
    <row r="7" spans="1:4" s="1" customFormat="1" ht="18" customHeight="1">
      <c r="A7" s="9" t="s">
        <v>0</v>
      </c>
      <c r="B7" s="10" t="s">
        <v>18</v>
      </c>
      <c r="C7" s="43">
        <v>39629</v>
      </c>
      <c r="D7" s="40">
        <v>2007</v>
      </c>
    </row>
    <row r="8" spans="1:4" s="1" customFormat="1" ht="12.75" customHeight="1">
      <c r="A8" s="12" t="s">
        <v>39</v>
      </c>
      <c r="B8" s="13"/>
      <c r="C8" s="13"/>
      <c r="D8" s="41"/>
    </row>
    <row r="9" spans="1:4" ht="15" customHeight="1">
      <c r="A9" s="15" t="s">
        <v>1</v>
      </c>
      <c r="B9" s="16"/>
      <c r="C9" s="46"/>
      <c r="D9" s="42"/>
    </row>
    <row r="10" spans="1:4" ht="7.5" customHeight="1">
      <c r="A10" s="17"/>
      <c r="B10" s="34"/>
      <c r="C10" s="44"/>
      <c r="D10" s="5"/>
    </row>
    <row r="11" spans="1:4" ht="15" customHeight="1">
      <c r="A11" s="17" t="s">
        <v>26</v>
      </c>
      <c r="B11" s="34">
        <v>4</v>
      </c>
      <c r="C11" s="50">
        <v>1765</v>
      </c>
      <c r="D11" s="37">
        <v>2226</v>
      </c>
    </row>
    <row r="12" spans="1:4" ht="15" customHeight="1">
      <c r="A12" s="19" t="s">
        <v>27</v>
      </c>
      <c r="B12" s="35">
        <v>5</v>
      </c>
      <c r="C12" s="51">
        <f>7422+824</f>
        <v>8246</v>
      </c>
      <c r="D12" s="37">
        <f>7463+824</f>
        <v>8287</v>
      </c>
    </row>
    <row r="13" spans="1:4" ht="15" customHeight="1">
      <c r="A13" s="19" t="s">
        <v>28</v>
      </c>
      <c r="B13" s="35">
        <v>6</v>
      </c>
      <c r="C13" s="51">
        <f>2618+3307</f>
        <v>5925</v>
      </c>
      <c r="D13" s="37">
        <f>2618+3386</f>
        <v>6004</v>
      </c>
    </row>
    <row r="14" spans="1:4" ht="15" customHeight="1">
      <c r="A14" s="21" t="s">
        <v>2</v>
      </c>
      <c r="B14" s="22"/>
      <c r="C14" s="47">
        <f>SUM(C10:C13)</f>
        <v>15936</v>
      </c>
      <c r="D14" s="45">
        <f>SUM(D10:D13)</f>
        <v>16517</v>
      </c>
    </row>
    <row r="15" spans="1:4" ht="15" customHeight="1">
      <c r="A15" s="15" t="s">
        <v>3</v>
      </c>
      <c r="B15" s="16"/>
      <c r="C15" s="16"/>
      <c r="D15" s="38"/>
    </row>
    <row r="16" spans="1:4" ht="15" customHeight="1">
      <c r="A16" s="17" t="s">
        <v>29</v>
      </c>
      <c r="B16" s="18">
        <v>7</v>
      </c>
      <c r="C16" s="37">
        <v>3489</v>
      </c>
      <c r="D16" s="37">
        <v>4443</v>
      </c>
    </row>
    <row r="17" spans="1:4" ht="15" customHeight="1">
      <c r="A17" s="17" t="s">
        <v>30</v>
      </c>
      <c r="B17" s="18">
        <v>8</v>
      </c>
      <c r="C17" s="37">
        <v>4414</v>
      </c>
      <c r="D17" s="37">
        <v>5373</v>
      </c>
    </row>
    <row r="18" spans="1:4" ht="15" customHeight="1">
      <c r="A18" s="17" t="s">
        <v>31</v>
      </c>
      <c r="B18" s="18">
        <v>8</v>
      </c>
      <c r="C18" s="37">
        <v>255</v>
      </c>
      <c r="D18" s="37">
        <v>380</v>
      </c>
    </row>
    <row r="19" spans="1:4" ht="15" customHeight="1">
      <c r="A19" s="17" t="s">
        <v>35</v>
      </c>
      <c r="B19" s="18">
        <v>9</v>
      </c>
      <c r="C19" s="48">
        <v>31804</v>
      </c>
      <c r="D19" s="37">
        <f>19579+11278</f>
        <v>30857</v>
      </c>
    </row>
    <row r="20" spans="1:4" ht="15" customHeight="1">
      <c r="A20" s="23" t="s">
        <v>32</v>
      </c>
      <c r="B20" s="24">
        <v>9</v>
      </c>
      <c r="C20" s="49">
        <f>38971-C19</f>
        <v>7167</v>
      </c>
      <c r="D20" s="39">
        <f>40515-D19</f>
        <v>9658</v>
      </c>
    </row>
    <row r="21" spans="1:4" ht="15" customHeight="1">
      <c r="A21" s="21" t="s">
        <v>4</v>
      </c>
      <c r="B21" s="22"/>
      <c r="C21" s="2">
        <v>47129</v>
      </c>
      <c r="D21" s="2">
        <f>SUM(D16:D20)</f>
        <v>50711</v>
      </c>
    </row>
    <row r="22" spans="1:4" ht="15" customHeight="1">
      <c r="A22" s="21" t="s">
        <v>5</v>
      </c>
      <c r="B22" s="22"/>
      <c r="C22" s="2">
        <f>C14+C21</f>
        <v>63065</v>
      </c>
      <c r="D22" s="2">
        <f>D14+D21</f>
        <v>67228</v>
      </c>
    </row>
    <row r="23" spans="1:4" ht="15" customHeight="1">
      <c r="A23" s="25"/>
      <c r="B23" s="26"/>
      <c r="C23" s="26"/>
      <c r="D23" s="27"/>
    </row>
    <row r="24" spans="1:4" ht="3" customHeight="1">
      <c r="A24" s="25"/>
      <c r="B24" s="26"/>
      <c r="C24" s="26"/>
      <c r="D24" s="27"/>
    </row>
    <row r="25" spans="1:4" ht="15" customHeight="1">
      <c r="A25" s="25"/>
      <c r="B25" s="26"/>
      <c r="C25" s="26"/>
      <c r="D25" s="27"/>
    </row>
    <row r="26" spans="1:4" ht="18" customHeight="1">
      <c r="A26" s="9" t="s">
        <v>14</v>
      </c>
      <c r="B26" s="10" t="s">
        <v>18</v>
      </c>
      <c r="C26" s="10"/>
      <c r="D26" s="11">
        <v>2007</v>
      </c>
    </row>
    <row r="27" spans="1:4" ht="12.75" customHeight="1">
      <c r="A27" s="12" t="s">
        <v>39</v>
      </c>
      <c r="B27" s="13"/>
      <c r="C27" s="13"/>
      <c r="D27" s="14"/>
    </row>
    <row r="28" spans="1:4" ht="15" customHeight="1">
      <c r="A28" s="28" t="s">
        <v>6</v>
      </c>
      <c r="B28" s="16"/>
      <c r="C28" s="3">
        <v>6580</v>
      </c>
      <c r="D28" s="3">
        <v>6580</v>
      </c>
    </row>
    <row r="29" spans="1:4" ht="15" customHeight="1">
      <c r="A29" s="17" t="s">
        <v>7</v>
      </c>
      <c r="B29" s="18"/>
      <c r="C29" s="5">
        <f>658+2883</f>
        <v>3541</v>
      </c>
      <c r="D29" s="5">
        <f>615+2315</f>
        <v>2930</v>
      </c>
    </row>
    <row r="30" spans="1:4" ht="15" customHeight="1">
      <c r="A30" s="17" t="s">
        <v>8</v>
      </c>
      <c r="B30" s="18"/>
      <c r="C30" s="5">
        <f>-(7660+2311+9)+251</f>
        <v>-9729</v>
      </c>
      <c r="D30" s="5">
        <f>-(6525+1074+61)+250</f>
        <v>-7410</v>
      </c>
    </row>
    <row r="31" spans="1:4" ht="15" customHeight="1">
      <c r="A31" s="19" t="s">
        <v>9</v>
      </c>
      <c r="B31" s="20"/>
      <c r="C31" s="5">
        <v>28752</v>
      </c>
      <c r="D31" s="5">
        <v>25790</v>
      </c>
    </row>
    <row r="32" spans="1:4" ht="15" customHeight="1">
      <c r="A32" s="29" t="s">
        <v>16</v>
      </c>
      <c r="B32" s="30"/>
      <c r="C32" s="4">
        <v>-216</v>
      </c>
      <c r="D32" s="4">
        <v>4153</v>
      </c>
    </row>
    <row r="33" spans="1:4" ht="15" customHeight="1">
      <c r="A33" s="21" t="s">
        <v>19</v>
      </c>
      <c r="B33" s="22">
        <v>10</v>
      </c>
      <c r="C33" s="2">
        <f>SUM(C28:C32)</f>
        <v>28928</v>
      </c>
      <c r="D33" s="2">
        <f>SUM(D28:D32)</f>
        <v>32043</v>
      </c>
    </row>
    <row r="34" spans="1:4" ht="15" customHeight="1">
      <c r="A34" s="31" t="s">
        <v>20</v>
      </c>
      <c r="B34" s="22">
        <v>11</v>
      </c>
      <c r="C34" s="2">
        <v>19425</v>
      </c>
      <c r="D34" s="2">
        <v>20425</v>
      </c>
    </row>
    <row r="35" spans="1:4" ht="15" customHeight="1">
      <c r="A35" s="21" t="s">
        <v>15</v>
      </c>
      <c r="B35" s="16"/>
      <c r="C35" s="32">
        <f>+C33+C34</f>
        <v>48353</v>
      </c>
      <c r="D35" s="32">
        <f>+D33+D34</f>
        <v>52468</v>
      </c>
    </row>
    <row r="36" spans="1:4" ht="15" customHeight="1">
      <c r="A36" s="15" t="s">
        <v>10</v>
      </c>
      <c r="B36" s="16"/>
      <c r="C36" s="3"/>
      <c r="D36" s="3"/>
    </row>
    <row r="37" spans="1:4" ht="15" customHeight="1">
      <c r="A37" s="17" t="s">
        <v>21</v>
      </c>
      <c r="B37" s="18">
        <v>12</v>
      </c>
      <c r="C37" s="5">
        <f>7105-C38</f>
        <v>747</v>
      </c>
      <c r="D37" s="5">
        <f>5939-D38</f>
        <v>123</v>
      </c>
    </row>
    <row r="38" spans="1:4" ht="15" customHeight="1">
      <c r="A38" s="17" t="s">
        <v>22</v>
      </c>
      <c r="B38" s="18">
        <v>13</v>
      </c>
      <c r="C38" s="5">
        <f>536+5822</f>
        <v>6358</v>
      </c>
      <c r="D38" s="5">
        <f>578+5238</f>
        <v>5816</v>
      </c>
    </row>
    <row r="39" spans="1:4" ht="15" customHeight="1">
      <c r="A39" s="17" t="s">
        <v>23</v>
      </c>
      <c r="B39" s="18">
        <v>14</v>
      </c>
      <c r="C39" s="5">
        <v>262</v>
      </c>
      <c r="D39" s="5">
        <v>312</v>
      </c>
    </row>
    <row r="40" spans="1:4" ht="15" customHeight="1">
      <c r="A40" s="21" t="s">
        <v>11</v>
      </c>
      <c r="B40" s="22"/>
      <c r="C40" s="2">
        <f>SUM(C37:C39)</f>
        <v>7367</v>
      </c>
      <c r="D40" s="2">
        <f>SUM(D37:D39)</f>
        <v>6251</v>
      </c>
    </row>
    <row r="41" spans="1:4" ht="15" customHeight="1">
      <c r="A41" s="15" t="s">
        <v>12</v>
      </c>
      <c r="B41" s="16"/>
      <c r="C41" s="3"/>
      <c r="D41" s="3"/>
    </row>
    <row r="42" spans="1:4" ht="15" customHeight="1">
      <c r="A42" s="17" t="s">
        <v>33</v>
      </c>
      <c r="B42" s="18">
        <v>14</v>
      </c>
      <c r="C42" s="5">
        <v>3486</v>
      </c>
      <c r="D42" s="5">
        <v>3997</v>
      </c>
    </row>
    <row r="43" spans="1:4" ht="15" customHeight="1">
      <c r="A43" s="17" t="s">
        <v>24</v>
      </c>
      <c r="B43" s="18">
        <v>15</v>
      </c>
      <c r="C43" s="37">
        <f>1348-C44</f>
        <v>1292.9</v>
      </c>
      <c r="D43" s="37">
        <f>1741-D44</f>
        <v>1275.6</v>
      </c>
    </row>
    <row r="44" spans="1:4" ht="15" customHeight="1">
      <c r="A44" s="36" t="s">
        <v>34</v>
      </c>
      <c r="B44" s="18">
        <v>15</v>
      </c>
      <c r="C44" s="37">
        <f>55.1</f>
        <v>55.1</v>
      </c>
      <c r="D44" s="37">
        <f>465.4</f>
        <v>465.4</v>
      </c>
    </row>
    <row r="45" spans="1:4" ht="15" customHeight="1">
      <c r="A45" s="17" t="s">
        <v>25</v>
      </c>
      <c r="B45" s="18">
        <v>15</v>
      </c>
      <c r="C45" s="37">
        <v>2511</v>
      </c>
      <c r="D45" s="37">
        <v>2771</v>
      </c>
    </row>
    <row r="46" spans="1:4" ht="15" customHeight="1">
      <c r="A46" s="21" t="s">
        <v>17</v>
      </c>
      <c r="B46" s="22"/>
      <c r="C46" s="2">
        <f>SUM(C41:C45)</f>
        <v>7345</v>
      </c>
      <c r="D46" s="2">
        <f>SUM(D41:D45)</f>
        <v>8509</v>
      </c>
    </row>
    <row r="47" spans="1:4" ht="24" customHeight="1">
      <c r="A47" s="21" t="s">
        <v>13</v>
      </c>
      <c r="B47" s="22"/>
      <c r="C47" s="2">
        <f>+C33+C34+C40+C46</f>
        <v>63065</v>
      </c>
      <c r="D47" s="2">
        <f>+D33+D34+D40+D46</f>
        <v>67228</v>
      </c>
    </row>
    <row r="48" spans="1:4" ht="12">
      <c r="A48" s="25"/>
      <c r="B48" s="26"/>
      <c r="C48" s="33"/>
      <c r="D48" s="33"/>
    </row>
    <row r="49" spans="1:4" ht="12">
      <c r="A49" s="25"/>
      <c r="B49" s="26"/>
      <c r="C49" s="26"/>
      <c r="D49" s="26"/>
    </row>
    <row r="50" spans="1:4" ht="12">
      <c r="A50" s="25"/>
      <c r="B50" s="26"/>
      <c r="C50" s="26"/>
      <c r="D50" s="26"/>
    </row>
    <row r="51" spans="1:4" ht="12">
      <c r="A51" s="25"/>
      <c r="B51" s="26"/>
      <c r="C51" s="26"/>
      <c r="D51" s="26"/>
    </row>
    <row r="52" spans="1:4" ht="12">
      <c r="A52" s="25"/>
      <c r="B52" s="26"/>
      <c r="C52" s="26"/>
      <c r="D52" s="26"/>
    </row>
    <row r="53" spans="1:4" ht="12">
      <c r="A53" s="25"/>
      <c r="B53" s="26"/>
      <c r="C53" s="26"/>
      <c r="D53" s="26"/>
    </row>
    <row r="54" spans="1:4" ht="12">
      <c r="A54" s="25"/>
      <c r="B54" s="26"/>
      <c r="C54" s="26"/>
      <c r="D54" s="26"/>
    </row>
    <row r="55" spans="1:4" ht="12">
      <c r="A55" s="25"/>
      <c r="B55" s="26"/>
      <c r="C55" s="26"/>
      <c r="D55" s="26"/>
    </row>
    <row r="56" spans="1:4" ht="12">
      <c r="A56" s="25"/>
      <c r="B56" s="26"/>
      <c r="C56" s="26"/>
      <c r="D56" s="26"/>
    </row>
    <row r="57" spans="1:4" ht="12">
      <c r="A57" s="25"/>
      <c r="B57" s="26"/>
      <c r="C57" s="26"/>
      <c r="D57" s="26"/>
    </row>
    <row r="58" spans="1:4" ht="12">
      <c r="A58" s="25"/>
      <c r="B58" s="26"/>
      <c r="C58" s="26"/>
      <c r="D58" s="26"/>
    </row>
    <row r="59" spans="1:4" ht="12">
      <c r="A59" s="25"/>
      <c r="B59" s="26"/>
      <c r="C59" s="26"/>
      <c r="D59" s="26"/>
    </row>
    <row r="60" spans="1:4" ht="12">
      <c r="A60" s="25"/>
      <c r="B60" s="26"/>
      <c r="C60" s="26"/>
      <c r="D60" s="26"/>
    </row>
    <row r="61" spans="1:4" ht="12">
      <c r="A61" s="25"/>
      <c r="B61" s="26"/>
      <c r="C61" s="26"/>
      <c r="D61" s="26"/>
    </row>
    <row r="62" spans="1:4" ht="12">
      <c r="A62" s="25"/>
      <c r="B62" s="26"/>
      <c r="C62" s="26"/>
      <c r="D62" s="26"/>
    </row>
    <row r="63" spans="1:4" ht="12">
      <c r="A63" s="25"/>
      <c r="B63" s="26"/>
      <c r="C63" s="26"/>
      <c r="D63" s="26"/>
    </row>
    <row r="64" spans="1:4" ht="12">
      <c r="A64" s="25"/>
      <c r="B64" s="26"/>
      <c r="C64" s="26"/>
      <c r="D64" s="26"/>
    </row>
    <row r="65" spans="1:4" ht="12">
      <c r="A65" s="25"/>
      <c r="B65" s="26"/>
      <c r="C65" s="26"/>
      <c r="D65" s="26"/>
    </row>
    <row r="66" spans="1:4" ht="12">
      <c r="A66" s="25"/>
      <c r="B66" s="26"/>
      <c r="C66" s="26"/>
      <c r="D66" s="26"/>
    </row>
    <row r="67" spans="1:4" ht="12">
      <c r="A67" s="25"/>
      <c r="B67" s="26"/>
      <c r="C67" s="26"/>
      <c r="D67" s="26"/>
    </row>
    <row r="68" spans="1:4" ht="12">
      <c r="A68" s="25"/>
      <c r="B68" s="26"/>
      <c r="C68" s="26"/>
      <c r="D68" s="26"/>
    </row>
    <row r="69" spans="1:4" ht="12">
      <c r="A69" s="25"/>
      <c r="B69" s="26"/>
      <c r="C69" s="26"/>
      <c r="D69" s="26"/>
    </row>
    <row r="70" spans="1:4" ht="12">
      <c r="A70" s="25"/>
      <c r="B70" s="26"/>
      <c r="C70" s="26"/>
      <c r="D70" s="26"/>
    </row>
    <row r="71" spans="1:4" ht="12">
      <c r="A71" s="25"/>
      <c r="B71" s="26"/>
      <c r="C71" s="26"/>
      <c r="D71" s="26"/>
    </row>
    <row r="72" spans="1:4" ht="12">
      <c r="A72" s="25"/>
      <c r="B72" s="26"/>
      <c r="C72" s="26"/>
      <c r="D72" s="26"/>
    </row>
    <row r="73" spans="1:4" ht="12">
      <c r="A73" s="25"/>
      <c r="B73" s="26"/>
      <c r="C73" s="26"/>
      <c r="D73" s="26"/>
    </row>
    <row r="74" spans="1:4" ht="12">
      <c r="A74" s="25"/>
      <c r="B74" s="26"/>
      <c r="C74" s="26"/>
      <c r="D74" s="26"/>
    </row>
    <row r="75" spans="1:4" ht="12">
      <c r="A75" s="25"/>
      <c r="B75" s="26"/>
      <c r="C75" s="26"/>
      <c r="D75" s="26"/>
    </row>
    <row r="76" spans="1:4" ht="12">
      <c r="A76" s="25"/>
      <c r="B76" s="26"/>
      <c r="C76" s="26"/>
      <c r="D76" s="26"/>
    </row>
    <row r="77" spans="1:4" ht="12">
      <c r="A77" s="25"/>
      <c r="B77" s="26"/>
      <c r="C77" s="26"/>
      <c r="D77" s="26"/>
    </row>
    <row r="78" spans="1:4" ht="12">
      <c r="A78" s="25"/>
      <c r="B78" s="26"/>
      <c r="C78" s="26"/>
      <c r="D78" s="26"/>
    </row>
    <row r="79" spans="1:4" ht="12">
      <c r="A79" s="25"/>
      <c r="B79" s="26"/>
      <c r="C79" s="26"/>
      <c r="D79" s="26"/>
    </row>
    <row r="80" spans="1:4" ht="12">
      <c r="A80" s="25"/>
      <c r="B80" s="26"/>
      <c r="C80" s="26"/>
      <c r="D80" s="26"/>
    </row>
    <row r="81" spans="1:4" ht="12">
      <c r="A81" s="25"/>
      <c r="B81" s="26"/>
      <c r="C81" s="26"/>
      <c r="D81" s="26"/>
    </row>
    <row r="82" spans="1:4" ht="12">
      <c r="A82" s="25"/>
      <c r="B82" s="26"/>
      <c r="C82" s="26"/>
      <c r="D82" s="26"/>
    </row>
    <row r="83" spans="1:4" ht="12">
      <c r="A83" s="25"/>
      <c r="B83" s="26"/>
      <c r="C83" s="26"/>
      <c r="D83" s="26"/>
    </row>
    <row r="84" spans="1:4" ht="12">
      <c r="A84" s="25"/>
      <c r="B84" s="26"/>
      <c r="C84" s="26"/>
      <c r="D84" s="26"/>
    </row>
    <row r="85" spans="1:4" ht="12">
      <c r="A85" s="25"/>
      <c r="B85" s="26"/>
      <c r="C85" s="26"/>
      <c r="D85" s="26"/>
    </row>
  </sheetData>
  <sheetProtection/>
  <mergeCells count="2">
    <mergeCell ref="A5:D5"/>
    <mergeCell ref="A3:D3"/>
  </mergeCells>
  <printOptions horizontalCentered="1"/>
  <pageMargins left="0" right="0" top="0.3937007874015748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BALLOUX</cp:lastModifiedBy>
  <cp:lastPrinted>2008-09-16T13:41:36Z</cp:lastPrinted>
  <dcterms:created xsi:type="dcterms:W3CDTF">1999-03-17T13:36:28Z</dcterms:created>
  <dcterms:modified xsi:type="dcterms:W3CDTF">2009-04-18T16:33:29Z</dcterms:modified>
  <cp:category/>
  <cp:version/>
  <cp:contentType/>
  <cp:contentStatus/>
</cp:coreProperties>
</file>