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595" windowHeight="11250" activeTab="2"/>
  </bookViews>
  <sheets>
    <sheet name="Bilan Actif" sheetId="1" r:id="rId1"/>
    <sheet name="Bilan pASSIF" sheetId="2" r:id="rId2"/>
    <sheet name="CR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<sst xmlns="http://schemas.openxmlformats.org/spreadsheetml/2006/main" count="141" uniqueCount="136">
  <si>
    <t>Bilans comparés de la société Devernois SA</t>
  </si>
  <si>
    <t>Actif ( milliers d'euros )</t>
  </si>
  <si>
    <t>Brut</t>
  </si>
  <si>
    <t>Amort et Prov</t>
  </si>
  <si>
    <t>Net</t>
  </si>
  <si>
    <t>ACTIF IMMOBILISE</t>
  </si>
  <si>
    <t>Immobilisations Incorporelles</t>
  </si>
  <si>
    <t>Frais de recherche et développement</t>
  </si>
  <si>
    <t>Concessions, brevets, licences marques,</t>
  </si>
  <si>
    <t>procédés, droits et valeurs similaires</t>
  </si>
  <si>
    <t>Immobilisations Corporelles</t>
  </si>
  <si>
    <t>Terrains</t>
  </si>
  <si>
    <t>Constructions</t>
  </si>
  <si>
    <t>Installations techniques, matériels</t>
  </si>
  <si>
    <t>et outillages industriels</t>
  </si>
  <si>
    <t>Autres immobilisations corporelles</t>
  </si>
  <si>
    <t>Immobilisations corporelles en cours</t>
  </si>
  <si>
    <t>Participations</t>
  </si>
  <si>
    <t>Créances rattachées à des participations</t>
  </si>
  <si>
    <t>Autres titres immobilisés</t>
  </si>
  <si>
    <t>Prêts</t>
  </si>
  <si>
    <t>Autres immobilisations financières</t>
  </si>
  <si>
    <t>TOTAL ACTIF IMMOBILISE</t>
  </si>
  <si>
    <t>Autres immobilisations incorporelles</t>
  </si>
  <si>
    <t>ACTIF CIRCULANT</t>
  </si>
  <si>
    <t>Stocks et en cours</t>
  </si>
  <si>
    <t>Matières premières et autres approvisionnements</t>
  </si>
  <si>
    <t>En cours de production biens  et services</t>
  </si>
  <si>
    <t>Produits intermédiaires et finis</t>
  </si>
  <si>
    <t>Marchandises</t>
  </si>
  <si>
    <t>Avances et acomptes sur commandes</t>
  </si>
  <si>
    <t>Créances clients et comptes rattachés</t>
  </si>
  <si>
    <t>Autres créances</t>
  </si>
  <si>
    <t>Valeurs mobilières de placement</t>
  </si>
  <si>
    <t>Actions Propres</t>
  </si>
  <si>
    <t>Autres titres</t>
  </si>
  <si>
    <t>Disponibilités</t>
  </si>
  <si>
    <t>COMPTES DE REGULARISATION</t>
  </si>
  <si>
    <t>Charges constatées d'avance</t>
  </si>
  <si>
    <t>TOTAL ACTIF</t>
  </si>
  <si>
    <t>Ecart de conversation actif</t>
  </si>
  <si>
    <t>(1 ) Dont droit au bail</t>
  </si>
  <si>
    <t>(2) Dont à moins d'un an</t>
  </si>
  <si>
    <t>(3) Dont à plus d'un an</t>
  </si>
  <si>
    <t>Fonds commercial (1)</t>
  </si>
  <si>
    <t>Immobilisations Financières (2)</t>
  </si>
  <si>
    <t>Créances (3)</t>
  </si>
  <si>
    <t>TOTAL ACTIF CIRCULANT</t>
  </si>
  <si>
    <t>Passif ( milliers d'euros )</t>
  </si>
  <si>
    <t>CAPITAUX PROPRES</t>
  </si>
  <si>
    <t>Capital ( dont versé )</t>
  </si>
  <si>
    <t>Prime d'émission, fusion…</t>
  </si>
  <si>
    <t>Ecart de réevaluation</t>
  </si>
  <si>
    <t>RESERVES</t>
  </si>
  <si>
    <t>Réserve légale</t>
  </si>
  <si>
    <t>Réserves réglementées</t>
  </si>
  <si>
    <t>Autres</t>
  </si>
  <si>
    <t>Report à nouveau</t>
  </si>
  <si>
    <t>Résultat de l'exercice</t>
  </si>
  <si>
    <t>Provisions règlementées</t>
  </si>
  <si>
    <t>PROVISIONS POUR RISQUES ET CHARGES</t>
  </si>
  <si>
    <t>Provisions pour risques</t>
  </si>
  <si>
    <t>Provisions pour charges</t>
  </si>
  <si>
    <t>TOTAL PROVISIONS POUR RISQUES ET CHARGES</t>
  </si>
  <si>
    <t>Emprunts et dettes auprès des établissements de crédit (2)</t>
  </si>
  <si>
    <t>DETTES (1)</t>
  </si>
  <si>
    <t>Emprunts et dettes financières diverses</t>
  </si>
  <si>
    <t>Dettes fournisseurs et comptes rattachés</t>
  </si>
  <si>
    <t>Dettes fiscales et sociales</t>
  </si>
  <si>
    <t>Autres dettes</t>
  </si>
  <si>
    <t>Dettes sur immobilisations et comptes rattachés</t>
  </si>
  <si>
    <t>TOTAL DES DETTES</t>
  </si>
  <si>
    <t>COMPTE DE REGULARISATION</t>
  </si>
  <si>
    <t>Ecarts de conversion passif</t>
  </si>
  <si>
    <t>TOTAL PASSIF</t>
  </si>
  <si>
    <t>(1) Dont à plus d'un an</t>
  </si>
  <si>
    <t xml:space="preserve">     Dont à moins d'un an</t>
  </si>
  <si>
    <t>(2) Dont concours bancaires courants et soldes créditeurs bancaires</t>
  </si>
  <si>
    <t>(3) Dont Emprunts participatifs</t>
  </si>
  <si>
    <t>COMPTE DE RESULTATS COMPARES DE LA SOCIETE DEVERNOIS SA</t>
  </si>
  <si>
    <t>En Milliers d'euro</t>
  </si>
  <si>
    <t>Ventes de Marchandises</t>
  </si>
  <si>
    <t>Production vendue</t>
  </si>
  <si>
    <t>CHIFFRE D AFFAIRES NET</t>
  </si>
  <si>
    <t>Dont à l'exportation</t>
  </si>
  <si>
    <t>Production stockée</t>
  </si>
  <si>
    <t>Production immobilisée</t>
  </si>
  <si>
    <t>TOTAL DES PRODUITS D EXPLOITATION</t>
  </si>
  <si>
    <t>Achats de marchandises</t>
  </si>
  <si>
    <t>Variation de stock</t>
  </si>
  <si>
    <t>Achats de matières premières et autres approvisionnement</t>
  </si>
  <si>
    <t>Impôts,taxes et versements assimilés</t>
  </si>
  <si>
    <t>Salaires et traitements</t>
  </si>
  <si>
    <t>Charges sociales</t>
  </si>
  <si>
    <t>Dotations aux amortissements sur immobilisations</t>
  </si>
  <si>
    <t>Dotations aux provisions pour risques/charges</t>
  </si>
  <si>
    <t>Dotations aux provisions sur actif circulant</t>
  </si>
  <si>
    <t>TOTAL DES CHARGES EXPLOITATION</t>
  </si>
  <si>
    <t>RESULTAT EXPLOITATION</t>
  </si>
  <si>
    <t>Reprises sur provisions et transferts de charges</t>
  </si>
  <si>
    <t>Différences positives de change</t>
  </si>
  <si>
    <t>Produits nets sur cession de valeurs mobilières de placement</t>
  </si>
  <si>
    <t>TOTAL DES PRODUITS FINANCIERS</t>
  </si>
  <si>
    <t>Dotations financières aux amortissements et provisions</t>
  </si>
  <si>
    <t>Intérêts et charges assimilés</t>
  </si>
  <si>
    <t>Différences négatives de change</t>
  </si>
  <si>
    <t>Charges nettes sur cession de valeurs mobilières de placement</t>
  </si>
  <si>
    <t>TOTAL DES CHARGES FINANCIERES</t>
  </si>
  <si>
    <t>RESULTAT FINANCIER</t>
  </si>
  <si>
    <t>RESULTAT COURANT AVANT IMPOTS</t>
  </si>
  <si>
    <t>Produits exceptionnels sur opération de gestion</t>
  </si>
  <si>
    <t>Produits exceptionnels sur opération en capital</t>
  </si>
  <si>
    <t>TOTAL DES PRODUITS EXCEPTIONNELS</t>
  </si>
  <si>
    <t>Charges exceptionnelles sur opérations de gestion</t>
  </si>
  <si>
    <t>Charges exceptionnelles sur opérations en capital</t>
  </si>
  <si>
    <t>Dotations aux amortissements et provisions</t>
  </si>
  <si>
    <t>TOTAL DES CHARGES EXCEPTIONNELLES</t>
  </si>
  <si>
    <t>RESULTAT EXCEPTIONNEL</t>
  </si>
  <si>
    <t>Participation des salariés aux fruits de l'expansion</t>
  </si>
  <si>
    <t>Impôts sur les bénéfices</t>
  </si>
  <si>
    <t>TOTAL DES PRODUITS</t>
  </si>
  <si>
    <t>TOTAL DES CHARGES</t>
  </si>
  <si>
    <t>RESULTAT DE L EXERCICE</t>
  </si>
  <si>
    <t xml:space="preserve">Autres achats et charges externes </t>
  </si>
  <si>
    <t>Produits financiers de participations ( 4 )</t>
  </si>
  <si>
    <t>Autres valeurs mobilières et créances de l'actif immobilisé ( 4 )</t>
  </si>
  <si>
    <t>Autres intérêts et produits assimilés ( 4 )</t>
  </si>
  <si>
    <t>( 4 ) Dont produits liés à des entreprises liées</t>
  </si>
  <si>
    <t>PRODUITS D EXPLOITATION</t>
  </si>
  <si>
    <t>Reprises sur Provisions, transferts de charges … ( 1 )</t>
  </si>
  <si>
    <t>Autres produits (2)</t>
  </si>
  <si>
    <t>( 1 )Dont transferts de charge</t>
  </si>
  <si>
    <t xml:space="preserve"> (2 )Dont produits afférents à des exercices antérieurs</t>
  </si>
  <si>
    <t>( 3 )Dont charges afférentes à des exercices antérieures</t>
  </si>
  <si>
    <t>Autres charges (3)</t>
  </si>
  <si>
    <t>CHARGES EXPLOITATION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</si>
</sst>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164" fontId="0" fillId="0" borderId="0" xfId="0" applyNumberFormat="1" applyAlignment="1">
      <alignment/>
    </xf>
    <xf numFmtId="164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73"/>
  <sheetViews>
    <sheetView workbookViewId="0" topLeftCell="A41">
      <selection activeCell="G68" sqref="G68"/>
    </sheetView>
  </sheetViews>
  <sheetFormatPr defaultColWidth="11.421875" defaultRowHeight="12.75"/>
  <cols>
    <col min="2" max="2" width="34.7109375" style="0" customWidth="1"/>
    <col min="4" max="4" width="11.421875" style="2" customWidth="1"/>
    <col min="5" max="5" width="15.28125" style="2" customWidth="1"/>
    <col min="6" max="7" width="11.421875" style="2" customWidth="1"/>
  </cols>
  <sheetData>
    <row r="4" ht="12.75">
      <c r="B4" t="s">
        <v>0</v>
      </c>
    </row>
    <row r="6" spans="2:7" ht="12.75">
      <c r="B6" s="1"/>
      <c r="C6" s="1"/>
      <c r="D6" s="3"/>
      <c r="E6" s="3">
        <v>2008</v>
      </c>
      <c r="F6" s="3"/>
      <c r="G6" s="3">
        <v>2007</v>
      </c>
    </row>
    <row r="7" spans="2:7" ht="12.75">
      <c r="B7" s="1" t="s">
        <v>1</v>
      </c>
      <c r="C7" s="1"/>
      <c r="D7" s="3" t="s">
        <v>2</v>
      </c>
      <c r="E7" s="3" t="s">
        <v>3</v>
      </c>
      <c r="F7" s="3" t="s">
        <v>4</v>
      </c>
      <c r="G7" s="3" t="s">
        <v>4</v>
      </c>
    </row>
    <row r="10" ht="12.75">
      <c r="B10" t="s">
        <v>5</v>
      </c>
    </row>
    <row r="12" ht="12.75">
      <c r="B12" t="s">
        <v>6</v>
      </c>
    </row>
    <row r="14" spans="2:7" ht="12.75">
      <c r="B14" t="s">
        <v>7</v>
      </c>
      <c r="D14" s="2">
        <v>650</v>
      </c>
      <c r="E14" s="2">
        <v>420</v>
      </c>
      <c r="F14" s="2">
        <f>+D14-E14</f>
        <v>230</v>
      </c>
      <c r="G14" s="2">
        <v>358</v>
      </c>
    </row>
    <row r="15" spans="2:7" ht="12.75">
      <c r="B15" t="s">
        <v>8</v>
      </c>
      <c r="D15" s="2">
        <v>2821</v>
      </c>
      <c r="E15" s="2">
        <v>2144</v>
      </c>
      <c r="F15" s="2">
        <f>+D15-E15</f>
        <v>677</v>
      </c>
      <c r="G15" s="2">
        <v>531</v>
      </c>
    </row>
    <row r="16" ht="12.75">
      <c r="B16" t="s">
        <v>9</v>
      </c>
    </row>
    <row r="17" spans="2:7" ht="12.75">
      <c r="B17" t="s">
        <v>44</v>
      </c>
      <c r="D17" s="2">
        <v>4</v>
      </c>
      <c r="E17" s="2">
        <v>0</v>
      </c>
      <c r="F17" s="2">
        <f>+D17-E17</f>
        <v>4</v>
      </c>
      <c r="G17" s="2">
        <v>4</v>
      </c>
    </row>
    <row r="18" spans="2:7" ht="12.75">
      <c r="B18" t="s">
        <v>23</v>
      </c>
      <c r="D18" s="2">
        <v>715</v>
      </c>
      <c r="E18" s="2">
        <v>0</v>
      </c>
      <c r="F18" s="2">
        <f>+D18-E18</f>
        <v>715</v>
      </c>
      <c r="G18" s="2">
        <v>753</v>
      </c>
    </row>
    <row r="20" ht="12.75">
      <c r="B20" t="s">
        <v>10</v>
      </c>
    </row>
    <row r="22" spans="2:7" ht="12.75">
      <c r="B22" t="s">
        <v>11</v>
      </c>
      <c r="D22" s="2">
        <v>293</v>
      </c>
      <c r="E22" s="2">
        <v>144</v>
      </c>
      <c r="F22" s="2">
        <f>+D22-E22</f>
        <v>149</v>
      </c>
      <c r="G22" s="2">
        <v>179</v>
      </c>
    </row>
    <row r="23" spans="2:7" ht="12.75">
      <c r="B23" t="s">
        <v>12</v>
      </c>
      <c r="D23" s="2">
        <v>2394</v>
      </c>
      <c r="E23" s="2">
        <v>1460</v>
      </c>
      <c r="F23" s="2">
        <f>+D23-E23</f>
        <v>934</v>
      </c>
      <c r="G23" s="2">
        <v>896</v>
      </c>
    </row>
    <row r="24" spans="2:7" ht="12.75">
      <c r="B24" t="s">
        <v>13</v>
      </c>
      <c r="D24" s="2">
        <v>4432</v>
      </c>
      <c r="E24" s="2">
        <v>2949</v>
      </c>
      <c r="F24" s="2">
        <f>+D24-E24</f>
        <v>1483</v>
      </c>
      <c r="G24" s="2">
        <v>1830</v>
      </c>
    </row>
    <row r="25" ht="12.75">
      <c r="B25" t="s">
        <v>14</v>
      </c>
    </row>
    <row r="26" spans="2:7" ht="12.75">
      <c r="B26" t="s">
        <v>15</v>
      </c>
      <c r="D26" s="2">
        <v>2750</v>
      </c>
      <c r="E26" s="2">
        <v>1886</v>
      </c>
      <c r="F26" s="2">
        <f>+D26-E26</f>
        <v>864</v>
      </c>
      <c r="G26" s="2">
        <v>922</v>
      </c>
    </row>
    <row r="27" spans="2:7" ht="12.75">
      <c r="B27" t="s">
        <v>16</v>
      </c>
      <c r="D27" s="2">
        <v>9</v>
      </c>
      <c r="E27" s="2">
        <v>0</v>
      </c>
      <c r="F27" s="2">
        <f>+D27-E27</f>
        <v>9</v>
      </c>
      <c r="G27" s="2">
        <v>5</v>
      </c>
    </row>
    <row r="29" ht="12.75">
      <c r="B29" t="s">
        <v>45</v>
      </c>
    </row>
    <row r="31" spans="2:7" ht="12.75">
      <c r="B31" t="s">
        <v>17</v>
      </c>
      <c r="D31" s="2">
        <v>3131</v>
      </c>
      <c r="E31" s="2">
        <v>0</v>
      </c>
      <c r="F31" s="2">
        <f>+D31-E31</f>
        <v>3131</v>
      </c>
      <c r="G31" s="2">
        <v>3114</v>
      </c>
    </row>
    <row r="32" spans="2:7" ht="12.75">
      <c r="B32" t="s">
        <v>18</v>
      </c>
      <c r="D32" s="2">
        <v>18179</v>
      </c>
      <c r="E32" s="2">
        <v>0</v>
      </c>
      <c r="F32" s="2">
        <f>+D32-E32</f>
        <v>18179</v>
      </c>
      <c r="G32" s="2">
        <v>18000</v>
      </c>
    </row>
    <row r="33" spans="2:7" ht="12.75">
      <c r="B33" t="s">
        <v>19</v>
      </c>
      <c r="D33" s="2">
        <v>5</v>
      </c>
      <c r="E33" s="2">
        <v>0</v>
      </c>
      <c r="F33" s="2">
        <f>+D33-E33</f>
        <v>5</v>
      </c>
      <c r="G33" s="2">
        <v>5</v>
      </c>
    </row>
    <row r="34" spans="2:7" ht="12.75">
      <c r="B34" t="s">
        <v>20</v>
      </c>
      <c r="D34" s="2">
        <v>12</v>
      </c>
      <c r="E34" s="2">
        <v>0</v>
      </c>
      <c r="F34" s="2">
        <f>+D34-E34</f>
        <v>12</v>
      </c>
      <c r="G34" s="2">
        <v>89</v>
      </c>
    </row>
    <row r="35" spans="2:7" ht="12.75">
      <c r="B35" t="s">
        <v>21</v>
      </c>
      <c r="D35" s="2">
        <v>37</v>
      </c>
      <c r="E35" s="2">
        <v>0</v>
      </c>
      <c r="F35" s="2">
        <f>+D35-E35</f>
        <v>37</v>
      </c>
      <c r="G35" s="2">
        <v>38</v>
      </c>
    </row>
    <row r="37" spans="2:7" ht="12.75">
      <c r="B37" s="4" t="s">
        <v>22</v>
      </c>
      <c r="C37" s="4"/>
      <c r="D37" s="5">
        <f>SUM(D10:D35)</f>
        <v>35432</v>
      </c>
      <c r="E37" s="5">
        <f>SUM(E10:E35)</f>
        <v>9003</v>
      </c>
      <c r="F37" s="5">
        <f>SUM(F10:F35)</f>
        <v>26429</v>
      </c>
      <c r="G37" s="5">
        <v>26724</v>
      </c>
    </row>
    <row r="39" ht="12.75">
      <c r="B39" t="s">
        <v>24</v>
      </c>
    </row>
    <row r="41" ht="12.75">
      <c r="B41" t="s">
        <v>25</v>
      </c>
    </row>
    <row r="42" spans="2:7" ht="12.75">
      <c r="B42" t="s">
        <v>26</v>
      </c>
      <c r="D42" s="2">
        <v>1148</v>
      </c>
      <c r="E42" s="2">
        <v>545</v>
      </c>
      <c r="F42" s="2">
        <f>+D42-E42</f>
        <v>603</v>
      </c>
      <c r="G42" s="2">
        <v>827</v>
      </c>
    </row>
    <row r="43" spans="2:7" ht="12.75">
      <c r="B43" t="s">
        <v>27</v>
      </c>
      <c r="D43" s="2">
        <v>17</v>
      </c>
      <c r="F43" s="2">
        <f>+D43-E43</f>
        <v>17</v>
      </c>
      <c r="G43" s="2">
        <v>14</v>
      </c>
    </row>
    <row r="44" spans="2:7" ht="12.75">
      <c r="B44" t="s">
        <v>28</v>
      </c>
      <c r="D44" s="2">
        <v>4667</v>
      </c>
      <c r="E44" s="2">
        <v>1103</v>
      </c>
      <c r="F44" s="2">
        <f>+D44-E44</f>
        <v>3564</v>
      </c>
      <c r="G44" s="2">
        <v>2995</v>
      </c>
    </row>
    <row r="45" spans="2:7" ht="12.75">
      <c r="B45" t="s">
        <v>29</v>
      </c>
      <c r="D45" s="2">
        <v>4184</v>
      </c>
      <c r="E45" s="2">
        <v>437</v>
      </c>
      <c r="F45" s="2">
        <f>+D45-E45</f>
        <v>3747</v>
      </c>
      <c r="G45" s="2">
        <v>3002</v>
      </c>
    </row>
    <row r="47" ht="12.75">
      <c r="B47" t="s">
        <v>30</v>
      </c>
    </row>
    <row r="49" ht="12.75">
      <c r="B49" t="s">
        <v>46</v>
      </c>
    </row>
    <row r="51" spans="2:7" ht="12.75">
      <c r="B51" t="s">
        <v>31</v>
      </c>
      <c r="D51" s="2">
        <v>22539</v>
      </c>
      <c r="E51" s="2">
        <v>418</v>
      </c>
      <c r="F51" s="2">
        <f>+D51-E51</f>
        <v>22121</v>
      </c>
      <c r="G51" s="2">
        <v>20929</v>
      </c>
    </row>
    <row r="52" spans="2:7" ht="12.75">
      <c r="B52" t="s">
        <v>32</v>
      </c>
      <c r="D52" s="2">
        <v>3360</v>
      </c>
      <c r="E52" s="2">
        <v>17</v>
      </c>
      <c r="F52" s="2">
        <f>+D52-E52</f>
        <v>3343</v>
      </c>
      <c r="G52" s="2">
        <v>1573</v>
      </c>
    </row>
    <row r="54" ht="12.75">
      <c r="B54" t="s">
        <v>33</v>
      </c>
    </row>
    <row r="56" spans="2:7" ht="12.75">
      <c r="B56" t="s">
        <v>34</v>
      </c>
      <c r="D56" s="2">
        <v>0</v>
      </c>
      <c r="F56" s="2">
        <f>+D56-E56</f>
        <v>0</v>
      </c>
      <c r="G56" s="2">
        <v>0</v>
      </c>
    </row>
    <row r="57" spans="2:7" ht="12.75">
      <c r="B57" t="s">
        <v>35</v>
      </c>
      <c r="D57" s="2">
        <v>300</v>
      </c>
      <c r="F57" s="2">
        <f>+D57-E57</f>
        <v>300</v>
      </c>
      <c r="G57" s="2">
        <v>3025</v>
      </c>
    </row>
    <row r="58" spans="6:7" ht="12.75">
      <c r="F58" s="2">
        <f>+D58-E58</f>
        <v>0</v>
      </c>
      <c r="G58" s="2">
        <v>0</v>
      </c>
    </row>
    <row r="59" spans="2:7" ht="12.75">
      <c r="B59" t="s">
        <v>36</v>
      </c>
      <c r="D59" s="2">
        <v>1071</v>
      </c>
      <c r="F59" s="2">
        <f>+D59-E59</f>
        <v>1071</v>
      </c>
      <c r="G59" s="2">
        <v>1560</v>
      </c>
    </row>
    <row r="61" ht="12.75">
      <c r="B61" t="s">
        <v>37</v>
      </c>
    </row>
    <row r="63" spans="2:7" ht="12.75">
      <c r="B63" t="s">
        <v>38</v>
      </c>
      <c r="D63" s="2">
        <v>143</v>
      </c>
      <c r="F63" s="2">
        <f>+D63-E63</f>
        <v>143</v>
      </c>
      <c r="G63" s="2">
        <v>151</v>
      </c>
    </row>
    <row r="65" spans="2:7" ht="12.75">
      <c r="B65" s="4" t="s">
        <v>47</v>
      </c>
      <c r="C65" s="4"/>
      <c r="D65" s="5">
        <f>SUM(D39:D63)</f>
        <v>37429</v>
      </c>
      <c r="E65" s="5">
        <f>SUM(E39:E63)</f>
        <v>2520</v>
      </c>
      <c r="F65" s="5">
        <f>SUM(F39:F63)</f>
        <v>34909</v>
      </c>
      <c r="G65" s="5">
        <v>34076</v>
      </c>
    </row>
    <row r="67" spans="2:7" ht="12.75">
      <c r="B67" t="s">
        <v>40</v>
      </c>
      <c r="D67" s="2">
        <v>26</v>
      </c>
      <c r="F67" s="2">
        <f>+D67-E67</f>
        <v>26</v>
      </c>
      <c r="G67" s="2">
        <v>14</v>
      </c>
    </row>
    <row r="69" spans="2:7" ht="12.75">
      <c r="B69" s="6" t="s">
        <v>39</v>
      </c>
      <c r="C69" s="6"/>
      <c r="D69" s="7">
        <f>+D67+D65+D37</f>
        <v>72887</v>
      </c>
      <c r="E69" s="7">
        <f>+E67+E65+E37</f>
        <v>11523</v>
      </c>
      <c r="F69" s="7">
        <f>+F67+F65+F37</f>
        <v>61364</v>
      </c>
      <c r="G69" s="7">
        <v>60814</v>
      </c>
    </row>
    <row r="71" spans="2:7" ht="12.75">
      <c r="B71" t="s">
        <v>41</v>
      </c>
      <c r="F71" s="2">
        <v>2</v>
      </c>
      <c r="G71" s="2">
        <v>2</v>
      </c>
    </row>
    <row r="72" spans="2:7" ht="12.75">
      <c r="B72" t="s">
        <v>42</v>
      </c>
      <c r="F72" s="2">
        <v>0</v>
      </c>
      <c r="G72" s="2">
        <v>0</v>
      </c>
    </row>
    <row r="73" spans="2:7" ht="12.75">
      <c r="B73" t="s">
        <v>43</v>
      </c>
      <c r="F73" s="2">
        <v>0</v>
      </c>
      <c r="G73" s="2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F76"/>
  <sheetViews>
    <sheetView workbookViewId="0" topLeftCell="A18">
      <selection activeCell="E57" sqref="E57"/>
    </sheetView>
  </sheetViews>
  <sheetFormatPr defaultColWidth="11.421875" defaultRowHeight="12.75"/>
  <cols>
    <col min="2" max="2" width="31.7109375" style="0" customWidth="1"/>
    <col min="3" max="3" width="26.140625" style="0" customWidth="1"/>
    <col min="5" max="5" width="11.421875" style="2" customWidth="1"/>
  </cols>
  <sheetData>
    <row r="4" ht="12.75">
      <c r="B4" t="s">
        <v>0</v>
      </c>
    </row>
    <row r="6" spans="2:5" ht="12.75">
      <c r="B6" s="1"/>
      <c r="C6" s="1"/>
      <c r="D6" s="1">
        <v>2008</v>
      </c>
      <c r="E6" s="3">
        <v>2007</v>
      </c>
    </row>
    <row r="7" spans="2:5" ht="12.75">
      <c r="B7" s="1" t="s">
        <v>48</v>
      </c>
      <c r="C7" s="1"/>
      <c r="D7" s="1"/>
      <c r="E7" s="3"/>
    </row>
    <row r="10" ht="12.75">
      <c r="B10" t="s">
        <v>49</v>
      </c>
    </row>
    <row r="12" spans="2:5" ht="12.75">
      <c r="B12" t="s">
        <v>50</v>
      </c>
      <c r="D12">
        <v>2300</v>
      </c>
      <c r="E12" s="2">
        <v>2300</v>
      </c>
    </row>
    <row r="13" spans="2:5" ht="12.75">
      <c r="B13" t="s">
        <v>51</v>
      </c>
      <c r="D13">
        <v>7477</v>
      </c>
      <c r="E13" s="2">
        <v>7477</v>
      </c>
    </row>
    <row r="14" spans="2:5" ht="12.75">
      <c r="B14" t="s">
        <v>52</v>
      </c>
      <c r="D14">
        <v>105</v>
      </c>
      <c r="E14" s="2">
        <v>105</v>
      </c>
    </row>
    <row r="16" ht="12.75">
      <c r="B16" t="s">
        <v>53</v>
      </c>
    </row>
    <row r="18" spans="2:5" ht="12.75">
      <c r="B18" t="s">
        <v>54</v>
      </c>
      <c r="D18">
        <v>230</v>
      </c>
      <c r="E18" s="2">
        <v>230</v>
      </c>
    </row>
    <row r="19" spans="2:5" ht="12.75">
      <c r="B19" t="s">
        <v>55</v>
      </c>
      <c r="D19">
        <v>0</v>
      </c>
      <c r="E19" s="2">
        <v>0</v>
      </c>
    </row>
    <row r="20" spans="2:5" ht="12.75">
      <c r="B20" t="s">
        <v>56</v>
      </c>
      <c r="D20">
        <v>29314</v>
      </c>
      <c r="E20" s="2">
        <v>28354</v>
      </c>
    </row>
    <row r="22" spans="2:5" ht="12.75">
      <c r="B22" t="s">
        <v>57</v>
      </c>
      <c r="D22">
        <v>-131</v>
      </c>
      <c r="E22" s="2">
        <v>-131</v>
      </c>
    </row>
    <row r="23" spans="2:5" ht="12.75">
      <c r="B23" t="s">
        <v>58</v>
      </c>
      <c r="D23">
        <v>1830</v>
      </c>
      <c r="E23" s="2">
        <v>2964</v>
      </c>
    </row>
    <row r="24" spans="2:5" ht="12.75">
      <c r="B24" t="s">
        <v>59</v>
      </c>
      <c r="D24">
        <v>2807</v>
      </c>
      <c r="E24" s="2">
        <v>3228</v>
      </c>
    </row>
    <row r="26" spans="2:5" ht="12.75">
      <c r="B26" s="4" t="s">
        <v>49</v>
      </c>
      <c r="C26" s="4"/>
      <c r="D26" s="5">
        <f>SUM(D12:D24)</f>
        <v>43932</v>
      </c>
      <c r="E26" s="5">
        <v>44527</v>
      </c>
    </row>
    <row r="28" ht="12.75">
      <c r="B28" t="s">
        <v>60</v>
      </c>
    </row>
    <row r="30" spans="2:5" ht="12.75">
      <c r="B30" t="s">
        <v>61</v>
      </c>
      <c r="D30">
        <v>74</v>
      </c>
      <c r="E30" s="2">
        <v>177</v>
      </c>
    </row>
    <row r="31" spans="2:5" ht="12.75">
      <c r="B31" t="s">
        <v>62</v>
      </c>
      <c r="D31">
        <v>3474</v>
      </c>
      <c r="E31" s="2">
        <v>3732</v>
      </c>
    </row>
    <row r="33" spans="2:5" ht="12.75">
      <c r="B33" s="4" t="s">
        <v>63</v>
      </c>
      <c r="C33" s="4"/>
      <c r="D33" s="5">
        <f>+D30+D31</f>
        <v>3548</v>
      </c>
      <c r="E33" s="5">
        <v>3909</v>
      </c>
    </row>
    <row r="35" ht="12.75">
      <c r="B35" t="s">
        <v>65</v>
      </c>
    </row>
    <row r="37" spans="2:5" ht="12.75">
      <c r="B37" t="s">
        <v>64</v>
      </c>
      <c r="D37">
        <f>1025+1639</f>
        <v>2664</v>
      </c>
      <c r="E37" s="2">
        <v>2224</v>
      </c>
    </row>
    <row r="38" spans="2:5" ht="12.75">
      <c r="B38" t="s">
        <v>66</v>
      </c>
      <c r="D38">
        <v>444</v>
      </c>
      <c r="E38" s="2">
        <v>474</v>
      </c>
    </row>
    <row r="39" spans="2:5" ht="12.75">
      <c r="B39" t="s">
        <v>67</v>
      </c>
      <c r="D39">
        <v>3476</v>
      </c>
      <c r="E39" s="2">
        <v>3765</v>
      </c>
    </row>
    <row r="40" spans="2:5" ht="12.75">
      <c r="B40" t="s">
        <v>68</v>
      </c>
      <c r="D40">
        <f>664+783+4+20</f>
        <v>1471</v>
      </c>
      <c r="E40" s="2">
        <v>1936</v>
      </c>
    </row>
    <row r="41" spans="2:5" ht="12.75">
      <c r="B41" t="s">
        <v>70</v>
      </c>
      <c r="D41">
        <v>86</v>
      </c>
      <c r="E41" s="2">
        <v>2</v>
      </c>
    </row>
    <row r="42" spans="2:5" ht="12.75">
      <c r="B42" t="s">
        <v>69</v>
      </c>
      <c r="D42">
        <f>-8151+13743</f>
        <v>5592</v>
      </c>
      <c r="E42" s="2">
        <v>3976</v>
      </c>
    </row>
    <row r="44" spans="2:5" ht="12.75">
      <c r="B44" s="4" t="s">
        <v>71</v>
      </c>
      <c r="C44" s="4"/>
      <c r="D44" s="5">
        <f>SUM(D37:D43)</f>
        <v>13733</v>
      </c>
      <c r="E44" s="5">
        <v>12377</v>
      </c>
    </row>
    <row r="46" ht="12.75">
      <c r="B46" t="s">
        <v>72</v>
      </c>
    </row>
    <row r="48" spans="2:5" ht="12.75">
      <c r="B48" t="s">
        <v>73</v>
      </c>
      <c r="D48">
        <v>151</v>
      </c>
      <c r="E48" s="2">
        <v>1</v>
      </c>
    </row>
    <row r="50" spans="2:5" ht="12.75">
      <c r="B50" s="6" t="s">
        <v>74</v>
      </c>
      <c r="C50" s="6"/>
      <c r="D50" s="7">
        <f>+D26+D33+D44+D48</f>
        <v>61364</v>
      </c>
      <c r="E50" s="7">
        <v>60814</v>
      </c>
    </row>
    <row r="53" spans="2:6" ht="12.75">
      <c r="B53" t="s">
        <v>75</v>
      </c>
      <c r="D53" s="2">
        <v>454</v>
      </c>
      <c r="E53" s="2">
        <v>636</v>
      </c>
      <c r="F53" s="2"/>
    </row>
    <row r="54" spans="2:5" ht="12.75">
      <c r="B54" t="s">
        <v>76</v>
      </c>
      <c r="D54" s="2">
        <f>+D44-D53</f>
        <v>13279</v>
      </c>
      <c r="E54" s="2">
        <v>11741</v>
      </c>
    </row>
    <row r="55" spans="2:5" ht="12.75">
      <c r="B55" t="s">
        <v>77</v>
      </c>
      <c r="D55">
        <v>1640</v>
      </c>
      <c r="E55" s="2">
        <v>671</v>
      </c>
    </row>
    <row r="56" spans="2:5" ht="12.75">
      <c r="B56" t="s">
        <v>78</v>
      </c>
      <c r="D56">
        <v>0</v>
      </c>
      <c r="E56" s="2">
        <v>0</v>
      </c>
    </row>
    <row r="72" spans="2:5" ht="12.75">
      <c r="B72" s="4"/>
      <c r="C72" s="4"/>
      <c r="D72" s="4"/>
      <c r="E72" s="5"/>
    </row>
    <row r="76" spans="2:5" ht="12.75">
      <c r="B76" s="6"/>
      <c r="C76" s="6"/>
      <c r="D76" s="6"/>
      <c r="E76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9"/>
  <sheetViews>
    <sheetView tabSelected="1" workbookViewId="0" topLeftCell="A1">
      <selection activeCell="E13" sqref="E13"/>
    </sheetView>
  </sheetViews>
  <sheetFormatPr defaultColWidth="11.421875" defaultRowHeight="12.75"/>
  <cols>
    <col min="3" max="3" width="42.140625" style="0" customWidth="1"/>
    <col min="5" max="5" width="19.421875" style="2" customWidth="1"/>
    <col min="6" max="6" width="11.421875" style="2" customWidth="1"/>
  </cols>
  <sheetData>
    <row r="4" ht="12.75">
      <c r="B4" s="8" t="s">
        <v>79</v>
      </c>
    </row>
    <row r="7" spans="2:6" ht="12.75">
      <c r="B7" s="4" t="s">
        <v>80</v>
      </c>
      <c r="C7" s="4"/>
      <c r="D7" s="4"/>
      <c r="E7" s="3">
        <v>2008</v>
      </c>
      <c r="F7" s="3">
        <v>2007</v>
      </c>
    </row>
    <row r="9" ht="12.75">
      <c r="B9" t="s">
        <v>128</v>
      </c>
    </row>
    <row r="10" spans="2:6" ht="12.75">
      <c r="B10" t="s">
        <v>81</v>
      </c>
      <c r="E10" s="2">
        <v>20351</v>
      </c>
      <c r="F10" s="2">
        <v>19982</v>
      </c>
    </row>
    <row r="11" spans="2:6" ht="12.75">
      <c r="B11" t="s">
        <v>82</v>
      </c>
      <c r="E11" s="2">
        <f>14853+492</f>
        <v>15345</v>
      </c>
      <c r="F11" s="2">
        <f>17053+363</f>
        <v>17416</v>
      </c>
    </row>
    <row r="12" spans="2:6" ht="12.75">
      <c r="B12" t="s">
        <v>83</v>
      </c>
      <c r="E12" s="2">
        <f>+E10+E11</f>
        <v>35696</v>
      </c>
      <c r="F12" s="2">
        <f>+F10+F11</f>
        <v>37398</v>
      </c>
    </row>
    <row r="14" spans="2:6" ht="12.75">
      <c r="B14" t="s">
        <v>84</v>
      </c>
      <c r="E14" s="2">
        <v>14546</v>
      </c>
      <c r="F14" s="2">
        <v>14088</v>
      </c>
    </row>
    <row r="16" spans="2:6" ht="12.75">
      <c r="B16" t="s">
        <v>85</v>
      </c>
      <c r="E16" s="2">
        <v>967</v>
      </c>
      <c r="F16" s="2">
        <v>199</v>
      </c>
    </row>
    <row r="17" spans="2:6" ht="12.75">
      <c r="B17" t="s">
        <v>86</v>
      </c>
      <c r="E17" s="2">
        <v>1430</v>
      </c>
      <c r="F17" s="2">
        <v>1321</v>
      </c>
    </row>
    <row r="18" spans="2:6" ht="12.75">
      <c r="B18" t="s">
        <v>129</v>
      </c>
      <c r="E18" s="2">
        <v>5475</v>
      </c>
      <c r="F18" s="2">
        <f>4534+246</f>
        <v>4780</v>
      </c>
    </row>
    <row r="19" spans="2:6" ht="12.75">
      <c r="B19" t="s">
        <v>130</v>
      </c>
      <c r="E19" s="2">
        <v>514</v>
      </c>
      <c r="F19" s="2">
        <v>592</v>
      </c>
    </row>
    <row r="20" spans="2:6" ht="12.75">
      <c r="B20" t="s">
        <v>87</v>
      </c>
      <c r="E20" s="2">
        <f>+E12+E16+E17+E18+E19</f>
        <v>44082</v>
      </c>
      <c r="F20" s="2">
        <f>+F12+F16+F17+F18+F19</f>
        <v>44290</v>
      </c>
    </row>
    <row r="21" spans="2:6" ht="12.75">
      <c r="B21" s="4" t="s">
        <v>135</v>
      </c>
      <c r="C21" s="4"/>
      <c r="D21" s="4"/>
      <c r="E21" s="5"/>
      <c r="F21" s="5"/>
    </row>
    <row r="23" spans="2:6" ht="12.75">
      <c r="B23" t="s">
        <v>88</v>
      </c>
      <c r="E23" s="2">
        <v>8797</v>
      </c>
      <c r="F23" s="2">
        <v>6984</v>
      </c>
    </row>
    <row r="24" spans="2:6" ht="12.75">
      <c r="B24" t="s">
        <v>89</v>
      </c>
      <c r="E24" s="2">
        <v>-869</v>
      </c>
      <c r="F24" s="2">
        <v>413</v>
      </c>
    </row>
    <row r="25" spans="2:6" ht="12.75">
      <c r="B25" t="s">
        <v>90</v>
      </c>
      <c r="E25" s="2">
        <v>4150</v>
      </c>
      <c r="F25" s="2">
        <v>4127</v>
      </c>
    </row>
    <row r="26" spans="2:6" ht="12.75">
      <c r="B26" t="s">
        <v>89</v>
      </c>
      <c r="E26" s="2">
        <v>211</v>
      </c>
      <c r="F26" s="2">
        <v>742</v>
      </c>
    </row>
    <row r="27" spans="2:6" ht="12.75">
      <c r="B27" t="s">
        <v>123</v>
      </c>
      <c r="E27" s="2">
        <v>10772</v>
      </c>
      <c r="F27" s="2">
        <v>11012</v>
      </c>
    </row>
    <row r="28" spans="2:6" ht="12.75">
      <c r="B28" t="s">
        <v>91</v>
      </c>
      <c r="E28" s="2">
        <v>619</v>
      </c>
      <c r="F28" s="2">
        <v>590</v>
      </c>
    </row>
    <row r="29" spans="2:6" ht="12.75">
      <c r="B29" t="s">
        <v>92</v>
      </c>
      <c r="E29" s="2">
        <v>4824</v>
      </c>
      <c r="F29" s="2">
        <v>5065</v>
      </c>
    </row>
    <row r="30" spans="2:6" ht="12.75">
      <c r="B30" t="s">
        <v>93</v>
      </c>
      <c r="E30" s="2">
        <v>1918</v>
      </c>
      <c r="F30" s="2">
        <v>2035</v>
      </c>
    </row>
    <row r="31" spans="2:6" ht="12.75">
      <c r="B31" t="s">
        <v>94</v>
      </c>
      <c r="E31" s="2">
        <v>2184</v>
      </c>
      <c r="F31" s="2">
        <v>1944</v>
      </c>
    </row>
    <row r="32" spans="2:6" ht="12.75">
      <c r="B32" t="s">
        <v>96</v>
      </c>
      <c r="E32" s="2">
        <v>2173</v>
      </c>
      <c r="F32" s="2">
        <v>1616</v>
      </c>
    </row>
    <row r="33" spans="2:6" ht="12.75">
      <c r="B33" t="s">
        <v>95</v>
      </c>
      <c r="E33" s="2">
        <v>2701</v>
      </c>
      <c r="F33" s="2">
        <v>2934</v>
      </c>
    </row>
    <row r="34" spans="2:6" ht="12.75">
      <c r="B34" t="s">
        <v>134</v>
      </c>
      <c r="E34" s="2">
        <v>911</v>
      </c>
      <c r="F34" s="2">
        <v>311</v>
      </c>
    </row>
    <row r="35" spans="2:6" ht="12.75">
      <c r="B35" t="s">
        <v>97</v>
      </c>
      <c r="E35" s="2">
        <f>SUM(E23:E34)</f>
        <v>38391</v>
      </c>
      <c r="F35" s="2">
        <f>SUM(F23:F34)</f>
        <v>37773</v>
      </c>
    </row>
    <row r="36" spans="2:6" ht="12.75">
      <c r="B36" s="4" t="s">
        <v>98</v>
      </c>
      <c r="C36" s="4"/>
      <c r="D36" s="4"/>
      <c r="E36" s="5">
        <f>+E20-E35</f>
        <v>5691</v>
      </c>
      <c r="F36" s="5">
        <f>+F20-F35</f>
        <v>6517</v>
      </c>
    </row>
    <row r="38" spans="2:6" ht="12.75">
      <c r="B38" t="s">
        <v>124</v>
      </c>
      <c r="E38" s="2">
        <v>0</v>
      </c>
      <c r="F38" s="2">
        <v>1</v>
      </c>
    </row>
    <row r="39" spans="2:6" ht="12.75">
      <c r="B39" t="s">
        <v>125</v>
      </c>
      <c r="E39" s="2">
        <v>9</v>
      </c>
      <c r="F39" s="2">
        <v>7</v>
      </c>
    </row>
    <row r="40" spans="2:6" ht="12.75">
      <c r="B40" t="s">
        <v>126</v>
      </c>
      <c r="E40" s="2">
        <v>73</v>
      </c>
      <c r="F40" s="2">
        <v>109</v>
      </c>
    </row>
    <row r="41" spans="2:6" ht="12.75">
      <c r="B41" t="s">
        <v>99</v>
      </c>
      <c r="E41" s="2">
        <v>14</v>
      </c>
      <c r="F41" s="2">
        <v>21</v>
      </c>
    </row>
    <row r="42" spans="2:6" ht="12.75">
      <c r="B42" t="s">
        <v>100</v>
      </c>
      <c r="E42" s="2">
        <v>565</v>
      </c>
      <c r="F42" s="2">
        <v>327</v>
      </c>
    </row>
    <row r="43" spans="2:6" ht="12.75">
      <c r="B43" t="s">
        <v>101</v>
      </c>
      <c r="E43" s="2">
        <v>50</v>
      </c>
      <c r="F43" s="2">
        <v>120</v>
      </c>
    </row>
    <row r="44" spans="2:6" ht="12.75">
      <c r="B44" t="s">
        <v>102</v>
      </c>
      <c r="E44" s="2">
        <f>SUM(E38:E43)</f>
        <v>711</v>
      </c>
      <c r="F44" s="2">
        <f>SUM(F38:F43)</f>
        <v>585</v>
      </c>
    </row>
    <row r="45" spans="2:6" ht="12.75">
      <c r="B45" t="s">
        <v>103</v>
      </c>
      <c r="E45" s="2">
        <v>26</v>
      </c>
      <c r="F45" s="2">
        <v>14</v>
      </c>
    </row>
    <row r="46" spans="2:6" ht="12.75">
      <c r="B46" t="s">
        <v>104</v>
      </c>
      <c r="E46" s="2">
        <v>147</v>
      </c>
      <c r="F46" s="2">
        <v>147</v>
      </c>
    </row>
    <row r="47" spans="2:6" ht="12.75">
      <c r="B47" t="s">
        <v>105</v>
      </c>
      <c r="E47" s="2">
        <v>364</v>
      </c>
      <c r="F47" s="2">
        <v>58</v>
      </c>
    </row>
    <row r="48" spans="2:6" ht="12.75">
      <c r="B48" t="s">
        <v>106</v>
      </c>
      <c r="E48" s="2">
        <v>0</v>
      </c>
      <c r="F48" s="2">
        <v>0</v>
      </c>
    </row>
    <row r="49" spans="2:6" ht="12.75">
      <c r="B49" t="s">
        <v>107</v>
      </c>
      <c r="E49" s="2">
        <f>SUM(E45:E48)</f>
        <v>537</v>
      </c>
      <c r="F49" s="2">
        <f>SUM(F45:F48)</f>
        <v>219</v>
      </c>
    </row>
    <row r="50" spans="2:6" ht="12.75">
      <c r="B50" s="4" t="s">
        <v>108</v>
      </c>
      <c r="C50" s="4"/>
      <c r="D50" s="4"/>
      <c r="E50" s="5">
        <f>+E44-E49</f>
        <v>174</v>
      </c>
      <c r="F50" s="5">
        <f>+F44-F49</f>
        <v>366</v>
      </c>
    </row>
    <row r="51" spans="2:6" ht="12.75">
      <c r="B51" s="4" t="s">
        <v>109</v>
      </c>
      <c r="C51" s="4"/>
      <c r="D51" s="4"/>
      <c r="E51" s="5">
        <f>+E36+E50</f>
        <v>5865</v>
      </c>
      <c r="F51" s="5">
        <f>+F36+F50</f>
        <v>6883</v>
      </c>
    </row>
    <row r="52" spans="2:6" ht="12.75">
      <c r="B52" t="s">
        <v>110</v>
      </c>
      <c r="E52" s="2">
        <v>100</v>
      </c>
      <c r="F52" s="2">
        <v>15</v>
      </c>
    </row>
    <row r="53" spans="2:6" ht="12.75">
      <c r="B53" t="s">
        <v>111</v>
      </c>
      <c r="E53" s="2">
        <v>171</v>
      </c>
      <c r="F53" s="2">
        <v>46</v>
      </c>
    </row>
    <row r="54" spans="2:6" ht="12.75">
      <c r="B54" t="s">
        <v>99</v>
      </c>
      <c r="E54" s="2">
        <v>702</v>
      </c>
      <c r="F54" s="2">
        <v>1243</v>
      </c>
    </row>
    <row r="55" spans="2:6" ht="12.75">
      <c r="B55" t="s">
        <v>112</v>
      </c>
      <c r="E55" s="2">
        <f>SUM(E52:E54)</f>
        <v>973</v>
      </c>
      <c r="F55" s="2">
        <f>SUM(F52:F54)</f>
        <v>1304</v>
      </c>
    </row>
    <row r="56" spans="2:6" ht="12.75">
      <c r="B56" t="s">
        <v>113</v>
      </c>
      <c r="E56" s="2">
        <v>4698</v>
      </c>
      <c r="F56" s="2">
        <v>3418</v>
      </c>
    </row>
    <row r="57" spans="2:6" ht="12.75">
      <c r="B57" t="s">
        <v>114</v>
      </c>
      <c r="E57" s="2">
        <v>176</v>
      </c>
      <c r="F57" s="2">
        <v>86</v>
      </c>
    </row>
    <row r="58" spans="2:6" ht="12.75">
      <c r="B58" t="s">
        <v>115</v>
      </c>
      <c r="E58" s="2">
        <v>136</v>
      </c>
      <c r="F58" s="2">
        <v>138</v>
      </c>
    </row>
    <row r="59" spans="2:6" ht="12.75">
      <c r="B59" t="s">
        <v>116</v>
      </c>
      <c r="E59" s="2">
        <f>+E56+E57+E58</f>
        <v>5010</v>
      </c>
      <c r="F59" s="2">
        <f>+F56+F57+F58</f>
        <v>3642</v>
      </c>
    </row>
    <row r="60" spans="2:6" ht="12.75">
      <c r="B60" s="4" t="s">
        <v>117</v>
      </c>
      <c r="C60" s="4"/>
      <c r="D60" s="4"/>
      <c r="E60" s="5">
        <f>+E55-E59</f>
        <v>-4037</v>
      </c>
      <c r="F60" s="5">
        <f>+F55-F59</f>
        <v>-2338</v>
      </c>
    </row>
    <row r="61" spans="2:6" ht="12.75">
      <c r="B61" t="s">
        <v>118</v>
      </c>
      <c r="E61" s="2">
        <v>0</v>
      </c>
      <c r="F61" s="2">
        <v>108</v>
      </c>
    </row>
    <row r="62" spans="2:6" ht="12.75">
      <c r="B62" t="s">
        <v>119</v>
      </c>
      <c r="E62" s="2">
        <v>-2</v>
      </c>
      <c r="F62" s="2">
        <v>1472</v>
      </c>
    </row>
    <row r="63" ht="12.75">
      <c r="B63" t="s">
        <v>120</v>
      </c>
    </row>
    <row r="64" ht="12.75">
      <c r="B64" t="s">
        <v>121</v>
      </c>
    </row>
    <row r="65" spans="2:6" ht="12.75">
      <c r="B65" s="4" t="s">
        <v>122</v>
      </c>
      <c r="C65" s="4"/>
      <c r="D65" s="4"/>
      <c r="E65" s="5">
        <f>+E51+E60-E61-E62</f>
        <v>1830</v>
      </c>
      <c r="F65" s="5">
        <f>+F51+F60-F61-F62</f>
        <v>2965</v>
      </c>
    </row>
    <row r="66" spans="2:6" ht="12.75">
      <c r="B66" t="s">
        <v>131</v>
      </c>
      <c r="E66" s="2">
        <v>93</v>
      </c>
      <c r="F66" s="2">
        <v>246</v>
      </c>
    </row>
    <row r="67" spans="2:6" ht="12.75">
      <c r="B67" t="s">
        <v>132</v>
      </c>
      <c r="E67" s="2">
        <v>28</v>
      </c>
      <c r="F67" s="2">
        <v>97</v>
      </c>
    </row>
    <row r="68" spans="2:6" ht="12.75">
      <c r="B68" t="s">
        <v>133</v>
      </c>
      <c r="E68" s="2">
        <v>70</v>
      </c>
      <c r="F68" s="2">
        <v>163</v>
      </c>
    </row>
    <row r="69" spans="2:6" ht="12.75">
      <c r="B69" t="s">
        <v>127</v>
      </c>
      <c r="E69" s="2">
        <v>0</v>
      </c>
      <c r="F69" s="2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DEVERNOIS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PONCET</dc:creator>
  <cp:keywords/>
  <dc:description/>
  <cp:lastModifiedBy>CP8007AA</cp:lastModifiedBy>
  <dcterms:created xsi:type="dcterms:W3CDTF">2008-03-05T17:47:32Z</dcterms:created>
  <dcterms:modified xsi:type="dcterms:W3CDTF">2009-04-28T09:16:39Z</dcterms:modified>
  <cp:category/>
  <cp:version/>
  <cp:contentType/>
  <cp:contentStatus/>
</cp:coreProperties>
</file>